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17 17.09.2019\"/>
    </mc:Choice>
  </mc:AlternateContent>
  <bookViews>
    <workbookView xWindow="0" yWindow="0" windowWidth="28800" windowHeight="12330" activeTab="2"/>
  </bookViews>
  <sheets>
    <sheet name="skolas" sheetId="25" r:id="rId1"/>
    <sheet name="bērni līdz 5 gadiem " sheetId="31" r:id="rId2"/>
    <sheet name="bērni no 5.gadu vec." sheetId="32" r:id="rId3"/>
  </sheets>
  <calcPr calcId="162913"/>
</workbook>
</file>

<file path=xl/calcChain.xml><?xml version="1.0" encoding="utf-8"?>
<calcChain xmlns="http://schemas.openxmlformats.org/spreadsheetml/2006/main">
  <c r="Q28" i="32" l="1"/>
  <c r="Q27" i="32"/>
  <c r="Q26" i="32"/>
  <c r="Q25" i="32"/>
  <c r="Q24" i="32"/>
  <c r="Q23" i="32"/>
  <c r="Q22" i="32"/>
  <c r="Q21" i="32"/>
  <c r="Q20" i="32"/>
  <c r="P19" i="32"/>
  <c r="O19" i="32"/>
  <c r="M19" i="32"/>
  <c r="L19" i="32"/>
  <c r="K19" i="32"/>
  <c r="J19" i="32"/>
  <c r="I19" i="32"/>
  <c r="H19" i="32"/>
  <c r="G19" i="32"/>
  <c r="F19" i="32"/>
  <c r="E19" i="32"/>
  <c r="D19" i="32"/>
  <c r="C19" i="32"/>
  <c r="Q18" i="32"/>
  <c r="Q17" i="32"/>
  <c r="Q16" i="32"/>
  <c r="Q15" i="32"/>
  <c r="Q14" i="32"/>
  <c r="Q13" i="32"/>
  <c r="P12" i="32"/>
  <c r="P29" i="32" s="1"/>
  <c r="P30" i="32" s="1"/>
  <c r="O12" i="32"/>
  <c r="O29" i="32" s="1"/>
  <c r="O30" i="32" s="1"/>
  <c r="N29" i="32"/>
  <c r="N30" i="32" s="1"/>
  <c r="M12" i="32"/>
  <c r="M29" i="32" s="1"/>
  <c r="M30" i="32" s="1"/>
  <c r="L12" i="32"/>
  <c r="K12" i="32"/>
  <c r="K29" i="32" s="1"/>
  <c r="K30" i="32" s="1"/>
  <c r="J12" i="32"/>
  <c r="J29" i="32" s="1"/>
  <c r="J30" i="32" s="1"/>
  <c r="I12" i="32"/>
  <c r="I29" i="32" s="1"/>
  <c r="I30" i="32" s="1"/>
  <c r="H12" i="32"/>
  <c r="G12" i="32"/>
  <c r="G29" i="32" s="1"/>
  <c r="G30" i="32" s="1"/>
  <c r="F12" i="32"/>
  <c r="F29" i="32" s="1"/>
  <c r="F30" i="32" s="1"/>
  <c r="E12" i="32"/>
  <c r="E29" i="32" s="1"/>
  <c r="E30" i="32" s="1"/>
  <c r="D12" i="32"/>
  <c r="C12" i="32"/>
  <c r="C29" i="32" s="1"/>
  <c r="C30" i="32" s="1"/>
  <c r="Q11" i="32"/>
  <c r="Q10" i="32"/>
  <c r="Q9" i="32"/>
  <c r="Q7" i="32"/>
  <c r="E38" i="31"/>
  <c r="D38" i="31"/>
  <c r="C38" i="31"/>
  <c r="N29" i="31"/>
  <c r="N30" i="31" s="1"/>
  <c r="Q28" i="31"/>
  <c r="Q27" i="31"/>
  <c r="Q26" i="31"/>
  <c r="Q25" i="31"/>
  <c r="Q24" i="31"/>
  <c r="Q23" i="31"/>
  <c r="Q22" i="31"/>
  <c r="Q21" i="31"/>
  <c r="Q20" i="31"/>
  <c r="P19" i="31"/>
  <c r="O19" i="31"/>
  <c r="M19" i="31"/>
  <c r="L19" i="31"/>
  <c r="K19" i="31"/>
  <c r="J19" i="31"/>
  <c r="I19" i="31"/>
  <c r="H19" i="31"/>
  <c r="G19" i="31"/>
  <c r="F19" i="31"/>
  <c r="E19" i="31"/>
  <c r="D19" i="31"/>
  <c r="C19" i="31"/>
  <c r="Q19" i="31" s="1"/>
  <c r="Q18" i="31"/>
  <c r="Q17" i="31"/>
  <c r="Q16" i="31"/>
  <c r="Q15" i="31"/>
  <c r="Q14" i="31"/>
  <c r="Q13" i="31"/>
  <c r="P12" i="31"/>
  <c r="O12" i="31"/>
  <c r="O29" i="31" s="1"/>
  <c r="O30" i="31" s="1"/>
  <c r="M12" i="31"/>
  <c r="L12" i="31"/>
  <c r="K12" i="31"/>
  <c r="J12" i="31"/>
  <c r="J29" i="31" s="1"/>
  <c r="J30" i="31" s="1"/>
  <c r="I12" i="31"/>
  <c r="H12" i="31"/>
  <c r="G12" i="31"/>
  <c r="F12" i="31"/>
  <c r="F29" i="31" s="1"/>
  <c r="F30" i="31" s="1"/>
  <c r="E12" i="31"/>
  <c r="D12" i="31"/>
  <c r="C12" i="31"/>
  <c r="Q11" i="31"/>
  <c r="Q10" i="31"/>
  <c r="Q9" i="31"/>
  <c r="Q7" i="31"/>
  <c r="C29" i="31" l="1"/>
  <c r="Q29" i="31" s="1"/>
  <c r="Q30" i="31" s="1"/>
  <c r="G29" i="31"/>
  <c r="G30" i="31" s="1"/>
  <c r="K29" i="31"/>
  <c r="K30" i="31" s="1"/>
  <c r="P29" i="31"/>
  <c r="P30" i="31" s="1"/>
  <c r="D29" i="31"/>
  <c r="D30" i="31" s="1"/>
  <c r="H29" i="31"/>
  <c r="H30" i="31" s="1"/>
  <c r="L29" i="31"/>
  <c r="L30" i="31" s="1"/>
  <c r="E29" i="31"/>
  <c r="E30" i="31" s="1"/>
  <c r="I29" i="31"/>
  <c r="I30" i="31" s="1"/>
  <c r="M29" i="31"/>
  <c r="M30" i="31" s="1"/>
  <c r="Q19" i="32"/>
  <c r="D29" i="32"/>
  <c r="D30" i="32" s="1"/>
  <c r="H29" i="32"/>
  <c r="H30" i="32" s="1"/>
  <c r="L29" i="32"/>
  <c r="L30" i="32" s="1"/>
  <c r="Q12" i="32"/>
  <c r="Q29" i="32" s="1"/>
  <c r="Q30" i="32" s="1"/>
  <c r="C30" i="31"/>
  <c r="Q12" i="31"/>
  <c r="F29" i="25"/>
  <c r="F30" i="25" s="1"/>
  <c r="N29" i="25"/>
  <c r="N30" i="25" s="1"/>
  <c r="D19" i="25"/>
  <c r="E19" i="25"/>
  <c r="P19" i="25" s="1"/>
  <c r="F19" i="25"/>
  <c r="G19" i="25"/>
  <c r="H19" i="25"/>
  <c r="I19" i="25"/>
  <c r="J19" i="25"/>
  <c r="K19" i="25"/>
  <c r="L19" i="25"/>
  <c r="M19" i="25"/>
  <c r="N19" i="25"/>
  <c r="O19" i="25"/>
  <c r="D12" i="25"/>
  <c r="D29" i="25" s="1"/>
  <c r="D30" i="25" s="1"/>
  <c r="E12" i="25"/>
  <c r="E29" i="25" s="1"/>
  <c r="E30" i="25" s="1"/>
  <c r="F12" i="25"/>
  <c r="G12" i="25"/>
  <c r="G29" i="25" s="1"/>
  <c r="G30" i="25" s="1"/>
  <c r="H12" i="25"/>
  <c r="H29" i="25" s="1"/>
  <c r="H30" i="25" s="1"/>
  <c r="I12" i="25"/>
  <c r="I29" i="25" s="1"/>
  <c r="I30" i="25" s="1"/>
  <c r="J12" i="25"/>
  <c r="J29" i="25" s="1"/>
  <c r="J30" i="25" s="1"/>
  <c r="K12" i="25"/>
  <c r="K29" i="25" s="1"/>
  <c r="K30" i="25" s="1"/>
  <c r="L12" i="25"/>
  <c r="L29" i="25" s="1"/>
  <c r="L30" i="25" s="1"/>
  <c r="M12" i="25"/>
  <c r="M29" i="25" s="1"/>
  <c r="M30" i="25" s="1"/>
  <c r="N12" i="25"/>
  <c r="O12" i="25"/>
  <c r="O29" i="25" s="1"/>
  <c r="O30" i="25" s="1"/>
  <c r="P10" i="25"/>
  <c r="P11" i="25"/>
  <c r="P13" i="25"/>
  <c r="P14" i="25"/>
  <c r="P15" i="25"/>
  <c r="P16" i="25"/>
  <c r="P17" i="25"/>
  <c r="P18" i="25"/>
  <c r="P20" i="25"/>
  <c r="P21" i="25"/>
  <c r="P22" i="25"/>
  <c r="P23" i="25"/>
  <c r="P24" i="25"/>
  <c r="P25" i="25"/>
  <c r="P26" i="25"/>
  <c r="P27" i="25"/>
  <c r="P28" i="25"/>
  <c r="C19" i="25"/>
  <c r="D38" i="25"/>
  <c r="C38" i="25"/>
  <c r="P9" i="25"/>
  <c r="C12" i="25"/>
  <c r="P7" i="25"/>
  <c r="C29" i="25"/>
  <c r="C30" i="25" s="1"/>
  <c r="P12" i="25" l="1"/>
  <c r="P29" i="25" s="1"/>
  <c r="P30" i="25" s="1"/>
</calcChain>
</file>

<file path=xl/sharedStrings.xml><?xml version="1.0" encoding="utf-8"?>
<sst xmlns="http://schemas.openxmlformats.org/spreadsheetml/2006/main" count="153" uniqueCount="86">
  <si>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</si>
  <si>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</si>
  <si>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</si>
  <si>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</si>
  <si>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</si>
  <si>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</si>
  <si>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</si>
  <si>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</si>
  <si>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</si>
  <si>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</si>
  <si>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</si>
  <si>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</si>
  <si>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</si>
  <si>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</si>
  <si>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</si>
  <si>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</si>
  <si>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Lazdonas pamatsk.</t>
  </si>
  <si>
    <t>Liezēres pamatsk.</t>
  </si>
  <si>
    <t>Andreja Eglīša Ļaudonas vidusskola</t>
  </si>
  <si>
    <t>Praulienas pamatsk.</t>
  </si>
  <si>
    <t>Ošupes pag.Degumnieku pamatsk.</t>
  </si>
  <si>
    <t>Vestienas pamatsk.</t>
  </si>
  <si>
    <t>Pavisam</t>
  </si>
  <si>
    <t>PII "Kastanītis"</t>
  </si>
  <si>
    <t xml:space="preserve">PII "Priedīte" </t>
  </si>
  <si>
    <t xml:space="preserve">PII "Saulīte" </t>
  </si>
  <si>
    <t>Aronas PII  "Sprīdītis"</t>
  </si>
  <si>
    <t>Bērzaunes PII "Vārpiņa"</t>
  </si>
  <si>
    <t>Dzelzavas PII "Rūķis"</t>
  </si>
  <si>
    <t>Kalsnavas PII "Lācītis Pūks"</t>
  </si>
  <si>
    <t>Praulienas PII "Pasaciņa"</t>
  </si>
  <si>
    <t>Izdevumi uz vienu audzēkni starppašvaldību norēķiniem (mēnesī EUR)</t>
  </si>
  <si>
    <t>Izdevumi uz vienu bērnu līdz 5.gadu vecumam starppašvaldību norēķiniem (mēnesī EUR)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</si>
  <si>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</si>
  <si>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</si>
  <si>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</si>
  <si>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</si>
  <si>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</si>
  <si>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</si>
  <si>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</si>
  <si>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</si>
  <si>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</si>
  <si>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</si>
  <si>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</si>
  <si>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</si>
  <si>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Ēdināšanas izdevumi - pašvaldības brīvpusdienas  (izņemot maksas pakalpojumus)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</si>
  <si>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</si>
  <si>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</si>
  <si>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</si>
  <si>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</si>
  <si>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</si>
  <si>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</si>
  <si>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</si>
  <si>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</si>
  <si>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</si>
  <si>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</si>
  <si>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Ēdināšanas izdevumi - pašvaldības brīvpusdienas  (izņemot mērķdotāciju)</t>
  </si>
  <si>
    <t>Madonas pilsētas vidusskola</t>
  </si>
  <si>
    <t xml:space="preserve">Izmaksu aprēķins 2019. gadā par vienu audzēkni    </t>
  </si>
  <si>
    <t>Pēc 2018.gada naudas plūsmas</t>
  </si>
  <si>
    <t>09.200. Pamata un vispārējās izglītības iestāžu izdevumi pēc 2018.gada naudas plūsmas  (eiro)</t>
  </si>
  <si>
    <t xml:space="preserve">Izmaksu aprēķins 2019. gadā bērniem līdz 5.gadu vecumam    </t>
  </si>
  <si>
    <t xml:space="preserve">        09.100. Pirmsskolas  izglītības iestāžu izdevumi pēc 2018.gada naudas plūsmas (eiro)</t>
  </si>
  <si>
    <t xml:space="preserve">Izmaksu aprēķins 2019. gadā bērniem no 5.gadu vecuma   </t>
  </si>
  <si>
    <t>Pēc 2018.gada naudas plūsmas (eiro)</t>
  </si>
  <si>
    <t>ēdināšanas dienests alga</t>
  </si>
  <si>
    <t>maksas pakalpojumi (noma u.c)</t>
  </si>
  <si>
    <t>MD mācību līdzekļi</t>
  </si>
  <si>
    <t>MD mācību grāmatas</t>
  </si>
  <si>
    <t>Tāme (1vid+nekl.)</t>
  </si>
  <si>
    <t xml:space="preserve">Tāme </t>
  </si>
  <si>
    <t>MD mācību līdzekļi,grāmatas</t>
  </si>
  <si>
    <t>maksas pakalpojumi (vecāku maksas atsk.no ēdin.)</t>
  </si>
  <si>
    <t>maksas pakalpojumi (noma atsk no komun.pak)</t>
  </si>
  <si>
    <t>MD alga</t>
  </si>
  <si>
    <t>Izdevumi uz vienu bērnu no 5.gadu vecuma starppašvaldību norēķiniem (mēnesī EUR)</t>
  </si>
  <si>
    <t>soc</t>
  </si>
  <si>
    <t>brīvpusdienas pašv.</t>
  </si>
  <si>
    <t xml:space="preserve">Skolēnu skaits uz 01.09.2019. </t>
  </si>
  <si>
    <t xml:space="preserve">Bērnu skaits uz 01.09.2019. </t>
  </si>
  <si>
    <t>Pielikums Nr.3</t>
  </si>
  <si>
    <t>Madonas novada pašvaldības domes</t>
  </si>
  <si>
    <t>lēmumam Nr.418</t>
  </si>
  <si>
    <t>(protokols Nr.17, 42.p.)</t>
  </si>
  <si>
    <t>Pielikums Nr.1</t>
  </si>
  <si>
    <t>Pielikums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</si>
</sst>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6" fillId="0" borderId="0"/>
    <xf numFmtId="0" fontId="12" fillId="0" borderId="0"/>
  </cellStyleXfs>
  <cellXfs count="8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2" fontId="2" fillId="0" borderId="0" xfId="0" applyNumberFormat="1" applyFont="1" applyBorder="1"/>
    <xf numFmtId="0" fontId="0" fillId="0" borderId="0" xfId="0" applyBorder="1"/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0" xfId="0" applyFont="1" applyBorder="1" applyAlignme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1" xfId="0" applyBorder="1"/>
    <xf numFmtId="1" fontId="0" fillId="0" borderId="1" xfId="0" applyNumberFormat="1" applyBorder="1"/>
    <xf numFmtId="0" fontId="10" fillId="0" borderId="0" xfId="0" applyFont="1"/>
    <xf numFmtId="1" fontId="0" fillId="0" borderId="0" xfId="0" applyNumberFormat="1"/>
    <xf numFmtId="0" fontId="8" fillId="0" borderId="1" xfId="0" applyFont="1" applyBorder="1"/>
    <xf numFmtId="0" fontId="3" fillId="3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2" fontId="0" fillId="0" borderId="0" xfId="0" applyNumberFormat="1"/>
    <xf numFmtId="0" fontId="0" fillId="3" borderId="0" xfId="0" applyFill="1"/>
    <xf numFmtId="0" fontId="3" fillId="0" borderId="0" xfId="0" applyFont="1" applyBorder="1"/>
    <xf numFmtId="2" fontId="0" fillId="0" borderId="0" xfId="0" applyNumberFormat="1" applyBorder="1"/>
    <xf numFmtId="1" fontId="0" fillId="0" borderId="0" xfId="0" applyNumberFormat="1" applyBorder="1"/>
    <xf numFmtId="0" fontId="8" fillId="0" borderId="0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2" fontId="0" fillId="0" borderId="0" xfId="0" applyNumberFormat="1" applyFill="1"/>
    <xf numFmtId="0" fontId="3" fillId="0" borderId="2" xfId="0" applyFont="1" applyFill="1" applyBorder="1" applyAlignment="1">
      <alignment horizontal="right"/>
    </xf>
    <xf numFmtId="0" fontId="0" fillId="0" borderId="1" xfId="0" applyFill="1" applyBorder="1"/>
    <xf numFmtId="0" fontId="6" fillId="0" borderId="0" xfId="0" applyFont="1"/>
    <xf numFmtId="0" fontId="6" fillId="0" borderId="0" xfId="0" applyFont="1" applyBorder="1"/>
    <xf numFmtId="0" fontId="8" fillId="0" borderId="1" xfId="0" applyFont="1" applyFill="1" applyBorder="1"/>
    <xf numFmtId="0" fontId="3" fillId="0" borderId="1" xfId="0" applyFont="1" applyBorder="1"/>
    <xf numFmtId="0" fontId="2" fillId="0" borderId="1" xfId="1" applyFont="1" applyFill="1" applyBorder="1" applyAlignment="1">
      <alignment vertical="top" wrapText="1"/>
    </xf>
    <xf numFmtId="0" fontId="2" fillId="2" borderId="1" xfId="2" applyFont="1" applyFill="1" applyBorder="1" applyAlignment="1">
      <alignment vertical="top" wrapText="1"/>
    </xf>
    <xf numFmtId="0" fontId="2" fillId="0" borderId="1" xfId="0" applyFont="1" applyBorder="1"/>
    <xf numFmtId="2" fontId="2" fillId="0" borderId="1" xfId="0" applyNumberFormat="1" applyFont="1" applyBorder="1"/>
    <xf numFmtId="0" fontId="0" fillId="0" borderId="2" xfId="0" applyBorder="1"/>
    <xf numFmtId="1" fontId="3" fillId="0" borderId="1" xfId="0" applyNumberFormat="1" applyFont="1" applyBorder="1"/>
    <xf numFmtId="0" fontId="3" fillId="0" borderId="0" xfId="0" applyFont="1" applyFill="1" applyBorder="1"/>
    <xf numFmtId="2" fontId="0" fillId="0" borderId="1" xfId="0" applyNumberFormat="1" applyBorder="1"/>
    <xf numFmtId="2" fontId="0" fillId="0" borderId="0" xfId="0" applyNumberFormat="1" applyFont="1" applyFill="1" applyBorder="1"/>
    <xf numFmtId="0" fontId="6" fillId="0" borderId="1" xfId="0" applyFont="1" applyBorder="1"/>
    <xf numFmtId="1" fontId="6" fillId="0" borderId="1" xfId="0" applyNumberFormat="1" applyFont="1" applyBorder="1"/>
    <xf numFmtId="0" fontId="0" fillId="3" borderId="1" xfId="0" applyFill="1" applyBorder="1"/>
    <xf numFmtId="0" fontId="6" fillId="3" borderId="1" xfId="0" applyFont="1" applyFill="1" applyBorder="1"/>
    <xf numFmtId="0" fontId="2" fillId="0" borderId="0" xfId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wrapText="1"/>
    </xf>
    <xf numFmtId="0" fontId="0" fillId="0" borderId="0" xfId="0" applyFill="1" applyBorder="1"/>
    <xf numFmtId="1" fontId="0" fillId="0" borderId="2" xfId="0" applyNumberFormat="1" applyBorder="1"/>
    <xf numFmtId="0" fontId="11" fillId="0" borderId="0" xfId="0" applyFont="1" applyAlignment="1">
      <alignment horizontal="right"/>
    </xf>
    <xf numFmtId="0" fontId="3" fillId="0" borderId="1" xfId="0" applyNumberFormat="1" applyFont="1" applyBorder="1"/>
    <xf numFmtId="0" fontId="2" fillId="0" borderId="0" xfId="0" applyFont="1" applyBorder="1"/>
    <xf numFmtId="1" fontId="8" fillId="0" borderId="1" xfId="0" applyNumberFormat="1" applyFont="1" applyFill="1" applyBorder="1"/>
    <xf numFmtId="1" fontId="0" fillId="0" borderId="1" xfId="0" applyNumberFormat="1" applyFill="1" applyBorder="1"/>
    <xf numFmtId="1" fontId="3" fillId="0" borderId="1" xfId="0" applyNumberFormat="1" applyFont="1" applyFill="1" applyBorder="1"/>
    <xf numFmtId="0" fontId="3" fillId="0" borderId="1" xfId="0" applyFont="1" applyFill="1" applyBorder="1"/>
    <xf numFmtId="1" fontId="10" fillId="0" borderId="1" xfId="0" applyNumberFormat="1" applyFont="1" applyFill="1" applyBorder="1"/>
    <xf numFmtId="1" fontId="6" fillId="0" borderId="1" xfId="0" applyNumberFormat="1" applyFont="1" applyFill="1" applyBorder="1"/>
    <xf numFmtId="0" fontId="6" fillId="0" borderId="1" xfId="0" applyFont="1" applyFill="1" applyBorder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/>
    <xf numFmtId="0" fontId="5" fillId="0" borderId="2" xfId="0" applyFont="1" applyBorder="1" applyAlignment="1">
      <alignment horizontal="left" wrapText="1"/>
    </xf>
    <xf numFmtId="0" fontId="0" fillId="0" borderId="5" xfId="0" applyBorder="1" applyAlignment="1"/>
    <xf numFmtId="0" fontId="5" fillId="0" borderId="6" xfId="0" applyFont="1" applyBorder="1" applyAlignment="1">
      <alignment horizontal="left" wrapText="1"/>
    </xf>
    <xf numFmtId="0" fontId="0" fillId="0" borderId="7" xfId="0" applyBorder="1" applyAlignment="1"/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right"/>
    </xf>
  </cellXfs>
  <cellStyles count="4">
    <cellStyle name="Parasts" xfId="0" builtinId="0"/>
    <cellStyle name="Parasts 2" xfId="1"/>
    <cellStyle name="Parasts 2 2" xfId="2"/>
    <cellStyle name="Parasts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>
      <selection activeCell="M1" sqref="M1:P4"/>
    </sheetView>
  </sheetViews>
  <sheetFormatPr defaultRowHeight="12.75" x14ac:dyDescent="0.2"/>
  <cols>
    <col min="1" max="1" width="12.28515625" customWidth="1"/>
    <col min="2" max="2" width="44.7109375" customWidth="1"/>
    <col min="3" max="3" width="13.5703125" customWidth="1"/>
    <col min="4" max="4" width="11.28515625" customWidth="1"/>
    <col min="5" max="16" width="9.140625" customWidth="1"/>
    <col min="17" max="17" width="9.140625" style="7" customWidth="1"/>
    <col min="18" max="20" width="9.140625" style="7"/>
  </cols>
  <sheetData>
    <row r="1" spans="1:21" x14ac:dyDescent="0.2">
      <c r="M1" s="79" t="s">
        <v>84</v>
      </c>
      <c r="N1" s="79"/>
      <c r="O1" s="79"/>
      <c r="P1" s="79"/>
    </row>
    <row r="2" spans="1:21" ht="15" x14ac:dyDescent="0.2">
      <c r="B2" s="11" t="s">
        <v>58</v>
      </c>
      <c r="M2" s="79" t="s">
        <v>81</v>
      </c>
      <c r="N2" s="79"/>
      <c r="O2" s="79"/>
      <c r="P2" s="79"/>
    </row>
    <row r="3" spans="1:21" x14ac:dyDescent="0.2">
      <c r="A3" s="1"/>
      <c r="B3" s="3" t="s">
        <v>59</v>
      </c>
      <c r="C3" s="1"/>
      <c r="N3" s="79" t="s">
        <v>82</v>
      </c>
      <c r="O3" s="79"/>
      <c r="P3" s="79"/>
    </row>
    <row r="4" spans="1:21" x14ac:dyDescent="0.2">
      <c r="A4" s="1"/>
      <c r="B4" s="3"/>
      <c r="C4" s="1"/>
      <c r="N4" s="79" t="s">
        <v>83</v>
      </c>
      <c r="O4" s="79"/>
      <c r="P4" s="79"/>
    </row>
    <row r="5" spans="1:21" x14ac:dyDescent="0.2">
      <c r="A5" s="1"/>
      <c r="B5" s="3"/>
      <c r="C5" s="1"/>
    </row>
    <row r="6" spans="1:21" ht="52.5" customHeight="1" x14ac:dyDescent="0.2">
      <c r="A6" s="24" t="s">
        <v>1</v>
      </c>
      <c r="B6" s="25" t="s">
        <v>0</v>
      </c>
      <c r="C6" s="45" t="s">
        <v>57</v>
      </c>
      <c r="D6" s="45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23" t="s">
        <v>15</v>
      </c>
      <c r="J6" s="23" t="s">
        <v>16</v>
      </c>
      <c r="K6" s="23" t="s">
        <v>17</v>
      </c>
      <c r="L6" s="23" t="s">
        <v>18</v>
      </c>
      <c r="M6" s="23" t="s">
        <v>19</v>
      </c>
      <c r="N6" s="23" t="s">
        <v>20</v>
      </c>
      <c r="O6" s="26" t="s">
        <v>21</v>
      </c>
      <c r="P6" s="23" t="s">
        <v>22</v>
      </c>
    </row>
    <row r="7" spans="1:21" ht="22.5" customHeight="1" x14ac:dyDescent="0.2">
      <c r="A7" s="8"/>
      <c r="B7" s="9" t="s">
        <v>78</v>
      </c>
      <c r="C7" s="22">
        <v>984</v>
      </c>
      <c r="D7" s="17">
        <v>263</v>
      </c>
      <c r="E7" s="39">
        <v>68</v>
      </c>
      <c r="F7" s="39">
        <v>95</v>
      </c>
      <c r="G7" s="39">
        <v>94</v>
      </c>
      <c r="H7" s="39">
        <v>77</v>
      </c>
      <c r="I7" s="39">
        <v>100</v>
      </c>
      <c r="J7" s="39">
        <v>59</v>
      </c>
      <c r="K7" s="39">
        <v>59</v>
      </c>
      <c r="L7" s="39">
        <v>166</v>
      </c>
      <c r="M7" s="39">
        <v>99</v>
      </c>
      <c r="N7" s="39">
        <v>59</v>
      </c>
      <c r="O7" s="39">
        <v>40</v>
      </c>
      <c r="P7" s="42">
        <f>SUM(C7:O7)</f>
        <v>2163</v>
      </c>
      <c r="R7" s="59"/>
    </row>
    <row r="8" spans="1:21" ht="29.25" customHeight="1" x14ac:dyDescent="0.25">
      <c r="A8" s="74" t="s">
        <v>60</v>
      </c>
      <c r="B8" s="75"/>
      <c r="C8" s="75"/>
      <c r="D8" s="75"/>
      <c r="P8" s="42"/>
    </row>
    <row r="9" spans="1:21" ht="39.75" customHeight="1" x14ac:dyDescent="0.2">
      <c r="A9" s="12">
        <v>1100</v>
      </c>
      <c r="B9" s="2" t="s">
        <v>47</v>
      </c>
      <c r="C9" s="43">
        <v>295784</v>
      </c>
      <c r="D9" s="17">
        <v>95720</v>
      </c>
      <c r="E9" s="43">
        <v>32298</v>
      </c>
      <c r="F9" s="43">
        <v>34370</v>
      </c>
      <c r="G9" s="43">
        <v>41347</v>
      </c>
      <c r="H9" s="43">
        <v>16814</v>
      </c>
      <c r="I9" s="43">
        <v>21493</v>
      </c>
      <c r="J9" s="43">
        <v>20928</v>
      </c>
      <c r="K9" s="43">
        <v>38602</v>
      </c>
      <c r="L9" s="43">
        <v>34454</v>
      </c>
      <c r="M9" s="43">
        <v>24993</v>
      </c>
      <c r="N9" s="43">
        <v>38564</v>
      </c>
      <c r="O9" s="43">
        <v>27221</v>
      </c>
      <c r="P9" s="42">
        <f t="shared" ref="P9:P28" si="0">SUM(C9:O9)</f>
        <v>722588</v>
      </c>
    </row>
    <row r="10" spans="1:21" ht="69.75" customHeight="1" x14ac:dyDescent="0.2">
      <c r="A10" s="12">
        <v>1200</v>
      </c>
      <c r="B10" s="2" t="s">
        <v>46</v>
      </c>
      <c r="C10" s="43">
        <v>95067</v>
      </c>
      <c r="D10" s="17">
        <v>25436</v>
      </c>
      <c r="E10" s="43">
        <v>9098</v>
      </c>
      <c r="F10" s="43">
        <v>9033</v>
      </c>
      <c r="G10" s="43">
        <v>9960</v>
      </c>
      <c r="H10" s="43">
        <v>4423</v>
      </c>
      <c r="I10" s="43">
        <v>6601</v>
      </c>
      <c r="J10" s="43">
        <v>5495</v>
      </c>
      <c r="K10" s="43">
        <v>10919</v>
      </c>
      <c r="L10" s="43">
        <v>10891</v>
      </c>
      <c r="M10" s="43">
        <v>6711</v>
      </c>
      <c r="N10" s="43">
        <v>9500</v>
      </c>
      <c r="O10" s="43">
        <v>7530</v>
      </c>
      <c r="P10" s="42">
        <f t="shared" si="0"/>
        <v>210664</v>
      </c>
    </row>
    <row r="11" spans="1:21" ht="45.75" customHeight="1" x14ac:dyDescent="0.2">
      <c r="A11" s="12">
        <v>2100</v>
      </c>
      <c r="B11" s="2" t="s">
        <v>48</v>
      </c>
      <c r="C11" s="43">
        <v>529</v>
      </c>
      <c r="D11" s="17">
        <v>64</v>
      </c>
      <c r="E11" s="43">
        <v>31</v>
      </c>
      <c r="F11" s="43"/>
      <c r="G11" s="43"/>
      <c r="H11" s="43">
        <v>198</v>
      </c>
      <c r="I11" s="43">
        <v>543</v>
      </c>
      <c r="J11" s="43">
        <v>30</v>
      </c>
      <c r="K11" s="43"/>
      <c r="L11" s="43">
        <v>33</v>
      </c>
      <c r="M11" s="43"/>
      <c r="N11" s="43">
        <v>411</v>
      </c>
      <c r="O11" s="43">
        <v>0</v>
      </c>
      <c r="P11" s="42">
        <f t="shared" si="0"/>
        <v>1839</v>
      </c>
    </row>
    <row r="12" spans="1:21" ht="21.75" customHeight="1" x14ac:dyDescent="0.2">
      <c r="A12" s="12">
        <v>2200</v>
      </c>
      <c r="B12" s="2" t="s">
        <v>49</v>
      </c>
      <c r="C12" s="43">
        <f t="shared" ref="C12:O12" si="1">C13+C14+C15+C16+C17+C18</f>
        <v>151250</v>
      </c>
      <c r="D12" s="43">
        <f t="shared" si="1"/>
        <v>77044</v>
      </c>
      <c r="E12" s="43">
        <f t="shared" si="1"/>
        <v>49035</v>
      </c>
      <c r="F12" s="43">
        <f t="shared" si="1"/>
        <v>56373</v>
      </c>
      <c r="G12" s="43">
        <f t="shared" si="1"/>
        <v>15932</v>
      </c>
      <c r="H12" s="43">
        <f t="shared" si="1"/>
        <v>21244</v>
      </c>
      <c r="I12" s="43">
        <f t="shared" si="1"/>
        <v>38519</v>
      </c>
      <c r="J12" s="43">
        <f t="shared" si="1"/>
        <v>27618</v>
      </c>
      <c r="K12" s="43">
        <f t="shared" si="1"/>
        <v>19436</v>
      </c>
      <c r="L12" s="43">
        <f t="shared" si="1"/>
        <v>34670</v>
      </c>
      <c r="M12" s="43">
        <f t="shared" si="1"/>
        <v>25959</v>
      </c>
      <c r="N12" s="43">
        <f t="shared" si="1"/>
        <v>17320</v>
      </c>
      <c r="O12" s="43">
        <f t="shared" si="1"/>
        <v>26186</v>
      </c>
      <c r="P12" s="42">
        <f t="shared" si="0"/>
        <v>560586</v>
      </c>
    </row>
    <row r="13" spans="1:21" ht="18.75" customHeight="1" x14ac:dyDescent="0.2">
      <c r="A13" s="13">
        <v>2210</v>
      </c>
      <c r="B13" s="4" t="s">
        <v>2</v>
      </c>
      <c r="C13" s="43">
        <v>5031</v>
      </c>
      <c r="D13" s="17">
        <v>3190</v>
      </c>
      <c r="E13" s="43">
        <v>2079</v>
      </c>
      <c r="F13" s="43">
        <v>622</v>
      </c>
      <c r="G13" s="43">
        <v>320</v>
      </c>
      <c r="H13" s="43">
        <v>840</v>
      </c>
      <c r="I13" s="43">
        <v>971</v>
      </c>
      <c r="J13" s="43">
        <v>1088</v>
      </c>
      <c r="K13" s="43">
        <v>423</v>
      </c>
      <c r="L13" s="43">
        <v>472</v>
      </c>
      <c r="M13" s="43">
        <v>1199</v>
      </c>
      <c r="N13" s="43">
        <v>988</v>
      </c>
      <c r="O13" s="43">
        <v>1414</v>
      </c>
      <c r="P13" s="42">
        <f t="shared" si="0"/>
        <v>18637</v>
      </c>
      <c r="Q13" s="32"/>
      <c r="T13" s="32"/>
      <c r="U13" s="20"/>
    </row>
    <row r="14" spans="1:21" ht="21" customHeight="1" x14ac:dyDescent="0.2">
      <c r="A14" s="13">
        <v>2220</v>
      </c>
      <c r="B14" s="4" t="s">
        <v>3</v>
      </c>
      <c r="C14" s="43">
        <v>122519</v>
      </c>
      <c r="D14" s="17">
        <v>50774</v>
      </c>
      <c r="E14" s="43">
        <v>28713</v>
      </c>
      <c r="F14" s="43">
        <v>48976</v>
      </c>
      <c r="G14" s="43">
        <v>9621</v>
      </c>
      <c r="H14" s="43">
        <v>7404</v>
      </c>
      <c r="I14" s="43">
        <v>25345</v>
      </c>
      <c r="J14" s="43">
        <v>6588</v>
      </c>
      <c r="K14" s="43">
        <v>14090</v>
      </c>
      <c r="L14" s="43">
        <v>17976</v>
      </c>
      <c r="M14" s="43">
        <v>13668</v>
      </c>
      <c r="N14" s="43">
        <v>7343</v>
      </c>
      <c r="O14" s="43">
        <v>8693</v>
      </c>
      <c r="P14" s="42">
        <f t="shared" si="0"/>
        <v>361710</v>
      </c>
      <c r="Q14" s="32"/>
      <c r="T14" s="32"/>
      <c r="U14" s="20"/>
    </row>
    <row r="15" spans="1:21" ht="27" customHeight="1" x14ac:dyDescent="0.2">
      <c r="A15" s="13">
        <v>2230</v>
      </c>
      <c r="B15" s="4" t="s">
        <v>4</v>
      </c>
      <c r="C15" s="43">
        <v>4251</v>
      </c>
      <c r="D15" s="17">
        <v>6134</v>
      </c>
      <c r="E15" s="43">
        <v>678</v>
      </c>
      <c r="F15" s="43">
        <v>4685</v>
      </c>
      <c r="G15" s="43">
        <v>1414</v>
      </c>
      <c r="H15" s="43">
        <v>868</v>
      </c>
      <c r="I15" s="43">
        <v>3256</v>
      </c>
      <c r="J15" s="43">
        <v>848</v>
      </c>
      <c r="K15" s="43">
        <v>1780</v>
      </c>
      <c r="L15" s="43">
        <v>3270</v>
      </c>
      <c r="M15" s="43">
        <v>512</v>
      </c>
      <c r="N15" s="43">
        <v>4332</v>
      </c>
      <c r="O15" s="43">
        <v>2283</v>
      </c>
      <c r="P15" s="42">
        <f t="shared" si="0"/>
        <v>34311</v>
      </c>
      <c r="Q15" s="32"/>
      <c r="T15" s="32"/>
      <c r="U15" s="20"/>
    </row>
    <row r="16" spans="1:21" ht="27" customHeight="1" x14ac:dyDescent="0.2">
      <c r="A16" s="13">
        <v>2240</v>
      </c>
      <c r="B16" s="4" t="s">
        <v>50</v>
      </c>
      <c r="C16" s="43">
        <v>17085</v>
      </c>
      <c r="D16" s="17">
        <v>4174</v>
      </c>
      <c r="E16" s="43">
        <v>16889</v>
      </c>
      <c r="F16" s="43">
        <v>1677</v>
      </c>
      <c r="G16" s="43">
        <v>3956</v>
      </c>
      <c r="H16" s="43">
        <v>11353</v>
      </c>
      <c r="I16" s="43">
        <v>7588</v>
      </c>
      <c r="J16" s="43">
        <v>18527</v>
      </c>
      <c r="K16" s="43">
        <v>3143</v>
      </c>
      <c r="L16" s="43">
        <v>11768</v>
      </c>
      <c r="M16" s="43">
        <v>9393</v>
      </c>
      <c r="N16" s="43">
        <v>3240</v>
      </c>
      <c r="O16" s="43">
        <v>13372</v>
      </c>
      <c r="P16" s="42">
        <f t="shared" si="0"/>
        <v>122165</v>
      </c>
      <c r="Q16" s="32"/>
      <c r="T16" s="32"/>
      <c r="U16" s="20"/>
    </row>
    <row r="17" spans="1:21" ht="17.25" customHeight="1" x14ac:dyDescent="0.2">
      <c r="A17" s="13">
        <v>2250</v>
      </c>
      <c r="B17" s="4" t="s">
        <v>5</v>
      </c>
      <c r="C17" s="43"/>
      <c r="D17" s="17"/>
      <c r="E17" s="43">
        <v>676</v>
      </c>
      <c r="F17" s="43">
        <v>413</v>
      </c>
      <c r="G17" s="43">
        <v>410</v>
      </c>
      <c r="H17" s="43">
        <v>684</v>
      </c>
      <c r="I17" s="43">
        <v>362</v>
      </c>
      <c r="J17" s="43">
        <v>185</v>
      </c>
      <c r="K17" s="43"/>
      <c r="L17" s="43">
        <v>228</v>
      </c>
      <c r="M17" s="43">
        <v>1187</v>
      </c>
      <c r="N17" s="43">
        <v>541</v>
      </c>
      <c r="O17" s="43">
        <v>424</v>
      </c>
      <c r="P17" s="42">
        <f t="shared" si="0"/>
        <v>5110</v>
      </c>
      <c r="Q17" s="32"/>
      <c r="T17" s="32"/>
      <c r="U17" s="20"/>
    </row>
    <row r="18" spans="1:21" ht="27" customHeight="1" x14ac:dyDescent="0.2">
      <c r="A18" s="13">
        <v>2260</v>
      </c>
      <c r="B18" s="4" t="s">
        <v>51</v>
      </c>
      <c r="C18" s="43">
        <v>2364</v>
      </c>
      <c r="D18" s="17">
        <v>12772</v>
      </c>
      <c r="E18" s="43">
        <v>0</v>
      </c>
      <c r="F18" s="43"/>
      <c r="G18" s="43">
        <v>211</v>
      </c>
      <c r="H18" s="43">
        <v>95</v>
      </c>
      <c r="I18" s="43">
        <v>997</v>
      </c>
      <c r="J18" s="43">
        <v>382</v>
      </c>
      <c r="K18" s="43"/>
      <c r="L18" s="43">
        <v>956</v>
      </c>
      <c r="M18" s="43"/>
      <c r="N18" s="43">
        <v>876</v>
      </c>
      <c r="O18" s="43">
        <v>0</v>
      </c>
      <c r="P18" s="42">
        <f t="shared" si="0"/>
        <v>18653</v>
      </c>
      <c r="Q18" s="32"/>
      <c r="T18" s="32"/>
      <c r="U18" s="20"/>
    </row>
    <row r="19" spans="1:21" ht="32.25" customHeight="1" x14ac:dyDescent="0.2">
      <c r="A19" s="12">
        <v>2300</v>
      </c>
      <c r="B19" s="2" t="s">
        <v>52</v>
      </c>
      <c r="C19" s="43">
        <f>C20+C21+C22+C23+C24+C26+C25</f>
        <v>78979</v>
      </c>
      <c r="D19" s="43">
        <f t="shared" ref="D19:O19" si="2">D20+D21+D22+D23+D24+D26+D25</f>
        <v>25601</v>
      </c>
      <c r="E19" s="43">
        <f t="shared" si="2"/>
        <v>9459</v>
      </c>
      <c r="F19" s="43">
        <f t="shared" si="2"/>
        <v>19571</v>
      </c>
      <c r="G19" s="43">
        <f t="shared" si="2"/>
        <v>13332</v>
      </c>
      <c r="H19" s="43">
        <f t="shared" si="2"/>
        <v>24365</v>
      </c>
      <c r="I19" s="43">
        <f t="shared" si="2"/>
        <v>25595</v>
      </c>
      <c r="J19" s="43">
        <f t="shared" si="2"/>
        <v>10083</v>
      </c>
      <c r="K19" s="43">
        <f t="shared" si="2"/>
        <v>13847</v>
      </c>
      <c r="L19" s="43">
        <f t="shared" si="2"/>
        <v>60308</v>
      </c>
      <c r="M19" s="43">
        <f t="shared" si="2"/>
        <v>36530</v>
      </c>
      <c r="N19" s="43">
        <f t="shared" si="2"/>
        <v>30276</v>
      </c>
      <c r="O19" s="43">
        <f t="shared" si="2"/>
        <v>14777</v>
      </c>
      <c r="P19" s="42">
        <f t="shared" si="0"/>
        <v>362723</v>
      </c>
      <c r="Q19" s="32"/>
      <c r="T19" s="32"/>
      <c r="U19" s="20"/>
    </row>
    <row r="20" spans="1:21" ht="15.75" customHeight="1" x14ac:dyDescent="0.2">
      <c r="A20" s="15">
        <v>2310</v>
      </c>
      <c r="B20" s="4" t="s">
        <v>53</v>
      </c>
      <c r="C20" s="43">
        <v>15418</v>
      </c>
      <c r="D20" s="17">
        <v>8157</v>
      </c>
      <c r="E20" s="43">
        <v>3270</v>
      </c>
      <c r="F20" s="43">
        <v>3135</v>
      </c>
      <c r="G20" s="43">
        <v>2039</v>
      </c>
      <c r="H20" s="43">
        <v>8052</v>
      </c>
      <c r="I20" s="43">
        <v>2146</v>
      </c>
      <c r="J20" s="43">
        <v>2718</v>
      </c>
      <c r="K20" s="43">
        <v>2522</v>
      </c>
      <c r="L20" s="43">
        <v>9709</v>
      </c>
      <c r="M20" s="43">
        <v>3492</v>
      </c>
      <c r="N20" s="43">
        <v>5940</v>
      </c>
      <c r="O20" s="43">
        <v>2726</v>
      </c>
      <c r="P20" s="42">
        <f t="shared" si="0"/>
        <v>69324</v>
      </c>
      <c r="Q20" s="32"/>
      <c r="T20" s="32"/>
      <c r="U20" s="20"/>
    </row>
    <row r="21" spans="1:21" ht="27.75" customHeight="1" x14ac:dyDescent="0.2">
      <c r="A21" s="15">
        <v>2320</v>
      </c>
      <c r="B21" s="4" t="s">
        <v>6</v>
      </c>
      <c r="C21" s="43"/>
      <c r="D21" s="17"/>
      <c r="E21" s="43">
        <v>0</v>
      </c>
      <c r="F21" s="43"/>
      <c r="G21" s="43">
        <v>2680</v>
      </c>
      <c r="H21" s="43">
        <v>3219</v>
      </c>
      <c r="I21" s="43">
        <v>1960</v>
      </c>
      <c r="J21" s="43">
        <v>1525</v>
      </c>
      <c r="K21" s="43">
        <v>743</v>
      </c>
      <c r="L21" s="43">
        <v>17314</v>
      </c>
      <c r="M21" s="43">
        <v>19345</v>
      </c>
      <c r="N21" s="43">
        <v>12932</v>
      </c>
      <c r="O21" s="43">
        <v>4039</v>
      </c>
      <c r="P21" s="42">
        <f t="shared" si="0"/>
        <v>63757</v>
      </c>
      <c r="Q21" s="32"/>
      <c r="T21" s="32"/>
      <c r="U21" s="20"/>
    </row>
    <row r="22" spans="1:21" ht="27" customHeight="1" x14ac:dyDescent="0.2">
      <c r="A22" s="15">
        <v>2340</v>
      </c>
      <c r="B22" s="4" t="s">
        <v>54</v>
      </c>
      <c r="C22" s="43">
        <v>235</v>
      </c>
      <c r="D22" s="17"/>
      <c r="E22" s="43">
        <v>0</v>
      </c>
      <c r="F22" s="43">
        <v>34</v>
      </c>
      <c r="G22" s="43"/>
      <c r="H22" s="43">
        <v>7</v>
      </c>
      <c r="I22" s="43"/>
      <c r="J22" s="43"/>
      <c r="K22" s="43"/>
      <c r="L22" s="43">
        <v>170</v>
      </c>
      <c r="M22" s="43"/>
      <c r="N22" s="43">
        <v>28</v>
      </c>
      <c r="O22" s="43">
        <v>49</v>
      </c>
      <c r="P22" s="42">
        <f t="shared" si="0"/>
        <v>523</v>
      </c>
      <c r="Q22" s="32"/>
      <c r="T22" s="32"/>
      <c r="U22" s="20"/>
    </row>
    <row r="23" spans="1:21" ht="20.25" customHeight="1" x14ac:dyDescent="0.2">
      <c r="A23" s="15">
        <v>2350</v>
      </c>
      <c r="B23" s="4" t="s">
        <v>7</v>
      </c>
      <c r="C23" s="43">
        <v>13107</v>
      </c>
      <c r="D23" s="17">
        <v>6804</v>
      </c>
      <c r="E23" s="43">
        <v>4308</v>
      </c>
      <c r="F23" s="43">
        <v>7700</v>
      </c>
      <c r="G23" s="43">
        <v>3255</v>
      </c>
      <c r="H23" s="43">
        <v>5520</v>
      </c>
      <c r="I23" s="43">
        <v>9594</v>
      </c>
      <c r="J23" s="43">
        <v>1221</v>
      </c>
      <c r="K23" s="43">
        <v>5774</v>
      </c>
      <c r="L23" s="43">
        <v>6977</v>
      </c>
      <c r="M23" s="43">
        <v>6354</v>
      </c>
      <c r="N23" s="43">
        <v>6032</v>
      </c>
      <c r="O23" s="43">
        <v>3579</v>
      </c>
      <c r="P23" s="42">
        <f t="shared" si="0"/>
        <v>80225</v>
      </c>
      <c r="Q23" s="32"/>
      <c r="T23" s="32"/>
      <c r="U23" s="20"/>
    </row>
    <row r="24" spans="1:21" ht="35.25" customHeight="1" x14ac:dyDescent="0.2">
      <c r="A24" s="15">
        <v>2360</v>
      </c>
      <c r="B24" s="4" t="s">
        <v>55</v>
      </c>
      <c r="C24" s="43">
        <v>932</v>
      </c>
      <c r="D24" s="17">
        <v>374</v>
      </c>
      <c r="E24" s="43">
        <v>0</v>
      </c>
      <c r="F24" s="43">
        <v>436</v>
      </c>
      <c r="G24" s="43"/>
      <c r="H24" s="43">
        <v>3961</v>
      </c>
      <c r="I24" s="43"/>
      <c r="J24" s="43"/>
      <c r="K24" s="43">
        <v>233</v>
      </c>
      <c r="L24" s="43">
        <v>405</v>
      </c>
      <c r="M24" s="43"/>
      <c r="N24" s="43"/>
      <c r="O24" s="43">
        <v>248</v>
      </c>
      <c r="P24" s="42">
        <f t="shared" si="0"/>
        <v>6589</v>
      </c>
      <c r="Q24" s="32"/>
      <c r="T24" s="32"/>
      <c r="U24" s="20"/>
    </row>
    <row r="25" spans="1:21" ht="24.75" customHeight="1" x14ac:dyDescent="0.2">
      <c r="A25" s="38">
        <v>2363</v>
      </c>
      <c r="B25" s="35" t="s">
        <v>56</v>
      </c>
      <c r="C25" s="67">
        <v>41582</v>
      </c>
      <c r="D25" s="39">
        <v>8906</v>
      </c>
      <c r="E25" s="67">
        <v>1046</v>
      </c>
      <c r="F25" s="67">
        <v>6903</v>
      </c>
      <c r="G25" s="67">
        <v>5238</v>
      </c>
      <c r="H25" s="67">
        <v>3474</v>
      </c>
      <c r="I25" s="67">
        <v>7051</v>
      </c>
      <c r="J25" s="67">
        <v>4405</v>
      </c>
      <c r="K25" s="67">
        <v>4406</v>
      </c>
      <c r="L25" s="67">
        <v>24297</v>
      </c>
      <c r="M25" s="67">
        <v>6506</v>
      </c>
      <c r="N25" s="67">
        <v>4343</v>
      </c>
      <c r="O25" s="67">
        <v>3322</v>
      </c>
      <c r="P25" s="42">
        <f t="shared" si="0"/>
        <v>121479</v>
      </c>
      <c r="Q25" s="32"/>
      <c r="T25" s="32"/>
      <c r="U25" s="20"/>
    </row>
    <row r="26" spans="1:21" ht="20.25" customHeight="1" x14ac:dyDescent="0.2">
      <c r="A26" s="15">
        <v>2370</v>
      </c>
      <c r="B26" s="35" t="s">
        <v>34</v>
      </c>
      <c r="C26" s="43">
        <v>7705</v>
      </c>
      <c r="D26" s="17">
        <v>1360</v>
      </c>
      <c r="E26" s="43">
        <v>835</v>
      </c>
      <c r="F26" s="43">
        <v>1363</v>
      </c>
      <c r="G26" s="43">
        <v>120</v>
      </c>
      <c r="H26" s="43">
        <v>132</v>
      </c>
      <c r="I26" s="43">
        <v>4844</v>
      </c>
      <c r="J26" s="43">
        <v>214</v>
      </c>
      <c r="K26" s="43">
        <v>169</v>
      </c>
      <c r="L26" s="43">
        <v>1436</v>
      </c>
      <c r="M26" s="62">
        <v>833</v>
      </c>
      <c r="N26" s="43">
        <v>1001</v>
      </c>
      <c r="O26" s="43">
        <v>814</v>
      </c>
      <c r="P26" s="42">
        <f t="shared" si="0"/>
        <v>20826</v>
      </c>
      <c r="Q26" s="32"/>
      <c r="T26" s="32"/>
      <c r="U26" s="20"/>
    </row>
    <row r="27" spans="1:21" ht="21.75" customHeight="1" x14ac:dyDescent="0.2">
      <c r="A27" s="14">
        <v>2400</v>
      </c>
      <c r="B27" s="2" t="s">
        <v>8</v>
      </c>
      <c r="C27" s="43"/>
      <c r="D27" s="17"/>
      <c r="E27" s="43">
        <v>0</v>
      </c>
      <c r="F27" s="43"/>
      <c r="G27" s="43"/>
      <c r="H27" s="43">
        <v>238</v>
      </c>
      <c r="I27" s="43"/>
      <c r="J27" s="43"/>
      <c r="K27" s="43"/>
      <c r="L27" s="43">
        <v>121</v>
      </c>
      <c r="M27" s="43">
        <v>154</v>
      </c>
      <c r="N27" s="43">
        <v>109</v>
      </c>
      <c r="O27" s="43">
        <v>304</v>
      </c>
      <c r="P27" s="42">
        <f t="shared" si="0"/>
        <v>926</v>
      </c>
      <c r="Q27" s="32"/>
    </row>
    <row r="28" spans="1:21" ht="18.75" customHeight="1" x14ac:dyDescent="0.2">
      <c r="A28" s="14">
        <v>5233</v>
      </c>
      <c r="B28" s="58" t="s">
        <v>35</v>
      </c>
      <c r="C28" s="43">
        <v>1013</v>
      </c>
      <c r="D28" s="17">
        <v>2358</v>
      </c>
      <c r="E28" s="43">
        <v>577</v>
      </c>
      <c r="F28" s="43">
        <v>103</v>
      </c>
      <c r="G28" s="43">
        <v>288</v>
      </c>
      <c r="H28" s="43">
        <v>311</v>
      </c>
      <c r="I28" s="43">
        <v>240</v>
      </c>
      <c r="J28" s="43">
        <v>511</v>
      </c>
      <c r="K28" s="43">
        <v>299</v>
      </c>
      <c r="L28" s="43"/>
      <c r="M28" s="43"/>
      <c r="N28" s="43">
        <v>471</v>
      </c>
      <c r="O28" s="43">
        <v>293</v>
      </c>
      <c r="P28" s="42">
        <f t="shared" si="0"/>
        <v>6464</v>
      </c>
      <c r="Q28" s="32"/>
    </row>
    <row r="29" spans="1:21" ht="18" customHeight="1" x14ac:dyDescent="0.2">
      <c r="A29" s="71" t="s">
        <v>9</v>
      </c>
      <c r="B29" s="72"/>
      <c r="C29" s="46">
        <f>C9+C10+C11+C12+C19+C27+C28</f>
        <v>622622</v>
      </c>
      <c r="D29" s="46">
        <f t="shared" ref="D29:O29" si="3">D9+D10+D11+D12+D19+D27+D28</f>
        <v>226223</v>
      </c>
      <c r="E29" s="46">
        <f t="shared" si="3"/>
        <v>100498</v>
      </c>
      <c r="F29" s="46">
        <f t="shared" si="3"/>
        <v>119450</v>
      </c>
      <c r="G29" s="46">
        <f t="shared" si="3"/>
        <v>80859</v>
      </c>
      <c r="H29" s="46">
        <f t="shared" si="3"/>
        <v>67593</v>
      </c>
      <c r="I29" s="46">
        <f t="shared" si="3"/>
        <v>92991</v>
      </c>
      <c r="J29" s="46">
        <f t="shared" si="3"/>
        <v>64665</v>
      </c>
      <c r="K29" s="46">
        <f t="shared" si="3"/>
        <v>83103</v>
      </c>
      <c r="L29" s="46">
        <f t="shared" si="3"/>
        <v>140477</v>
      </c>
      <c r="M29" s="46">
        <f t="shared" si="3"/>
        <v>94347</v>
      </c>
      <c r="N29" s="46">
        <f t="shared" si="3"/>
        <v>96651</v>
      </c>
      <c r="O29" s="46">
        <f t="shared" si="3"/>
        <v>76311</v>
      </c>
      <c r="P29" s="46">
        <f>P9+P10+P11+P12+P19+P27+P28</f>
        <v>1865790</v>
      </c>
    </row>
    <row r="30" spans="1:21" ht="24.75" customHeight="1" x14ac:dyDescent="0.2">
      <c r="A30" s="71" t="s">
        <v>31</v>
      </c>
      <c r="B30" s="73"/>
      <c r="C30" s="47">
        <f>C29/C7/12</f>
        <v>52.728827913279133</v>
      </c>
      <c r="D30" s="47">
        <f t="shared" ref="D30:O30" si="4">D29/D7/12</f>
        <v>71.680291508238284</v>
      </c>
      <c r="E30" s="47">
        <f t="shared" si="4"/>
        <v>123.15931372549021</v>
      </c>
      <c r="F30" s="47">
        <f t="shared" si="4"/>
        <v>104.78070175438597</v>
      </c>
      <c r="G30" s="47">
        <f t="shared" si="4"/>
        <v>71.683510638297875</v>
      </c>
      <c r="H30" s="47">
        <f t="shared" si="4"/>
        <v>73.152597402597408</v>
      </c>
      <c r="I30" s="47">
        <f t="shared" si="4"/>
        <v>77.492499999999993</v>
      </c>
      <c r="J30" s="47">
        <f t="shared" si="4"/>
        <v>91.334745762711862</v>
      </c>
      <c r="K30" s="47">
        <f t="shared" si="4"/>
        <v>117.37711864406781</v>
      </c>
      <c r="L30" s="47">
        <f t="shared" si="4"/>
        <v>70.520582329317264</v>
      </c>
      <c r="M30" s="47">
        <f t="shared" si="4"/>
        <v>79.416666666666671</v>
      </c>
      <c r="N30" s="47">
        <f t="shared" si="4"/>
        <v>136.51271186440678</v>
      </c>
      <c r="O30" s="47">
        <f t="shared" si="4"/>
        <v>158.98125000000002</v>
      </c>
      <c r="P30" s="47">
        <f>P29/P7/12</f>
        <v>71.882801664355057</v>
      </c>
      <c r="Q30" s="32"/>
    </row>
    <row r="31" spans="1:21" ht="19.5" customHeight="1" x14ac:dyDescent="0.2">
      <c r="A31" s="5"/>
      <c r="B31" s="10"/>
      <c r="C31" s="6"/>
      <c r="E31" s="6"/>
      <c r="F31" s="7"/>
      <c r="O31" s="7"/>
    </row>
    <row r="32" spans="1:21" x14ac:dyDescent="0.2">
      <c r="B32" s="61" t="s">
        <v>69</v>
      </c>
      <c r="C32">
        <v>542843</v>
      </c>
      <c r="D32">
        <v>205878</v>
      </c>
      <c r="E32" s="6"/>
      <c r="F32" s="7"/>
    </row>
    <row r="33" spans="2:16" x14ac:dyDescent="0.2">
      <c r="B33" s="61" t="s">
        <v>65</v>
      </c>
      <c r="C33">
        <v>61790</v>
      </c>
      <c r="D33">
        <v>24015</v>
      </c>
      <c r="E33" s="41"/>
      <c r="F33" s="7"/>
    </row>
    <row r="34" spans="2:16" x14ac:dyDescent="0.2">
      <c r="B34" s="61" t="s">
        <v>77</v>
      </c>
      <c r="C34">
        <v>41667</v>
      </c>
      <c r="D34">
        <v>8738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2:16" x14ac:dyDescent="0.2">
      <c r="B35" s="61" t="s">
        <v>66</v>
      </c>
      <c r="C35">
        <v>-3962</v>
      </c>
      <c r="D35">
        <v>-7374</v>
      </c>
    </row>
    <row r="36" spans="2:16" x14ac:dyDescent="0.2">
      <c r="B36" s="61" t="s">
        <v>67</v>
      </c>
      <c r="C36">
        <v>-9858</v>
      </c>
      <c r="D36">
        <v>-2517</v>
      </c>
    </row>
    <row r="37" spans="2:16" x14ac:dyDescent="0.2">
      <c r="B37" s="61" t="s">
        <v>68</v>
      </c>
      <c r="C37">
        <v>-9858</v>
      </c>
      <c r="D37">
        <v>-2517</v>
      </c>
    </row>
    <row r="38" spans="2:16" x14ac:dyDescent="0.2">
      <c r="C38">
        <f>SUM(C32:C37)</f>
        <v>622622</v>
      </c>
      <c r="D38">
        <f>SUM(D32:D37)</f>
        <v>226223</v>
      </c>
    </row>
  </sheetData>
  <mergeCells count="7">
    <mergeCell ref="A29:B29"/>
    <mergeCell ref="A30:B30"/>
    <mergeCell ref="A8:D8"/>
    <mergeCell ref="M1:P1"/>
    <mergeCell ref="M2:P2"/>
    <mergeCell ref="N3:P3"/>
    <mergeCell ref="N4:P4"/>
  </mergeCells>
  <phoneticPr fontId="1" type="noConversion"/>
  <pageMargins left="0.74803149606299213" right="0.15748031496062992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workbookViewId="0">
      <selection activeCell="N1" sqref="N1:Q4"/>
    </sheetView>
  </sheetViews>
  <sheetFormatPr defaultRowHeight="12.75" x14ac:dyDescent="0.2"/>
  <cols>
    <col min="1" max="1" width="12.28515625" customWidth="1"/>
    <col min="2" max="2" width="44.7109375" customWidth="1"/>
    <col min="3" max="3" width="13.28515625" customWidth="1"/>
    <col min="4" max="4" width="12.5703125" customWidth="1"/>
    <col min="5" max="5" width="10.5703125" customWidth="1"/>
    <col min="6" max="22" width="9.140625" customWidth="1"/>
  </cols>
  <sheetData>
    <row r="1" spans="1:20" x14ac:dyDescent="0.2">
      <c r="N1" s="79" t="s">
        <v>85</v>
      </c>
      <c r="O1" s="79"/>
      <c r="P1" s="79"/>
      <c r="Q1" s="79"/>
    </row>
    <row r="2" spans="1:20" ht="15" x14ac:dyDescent="0.2">
      <c r="B2" s="11" t="s">
        <v>61</v>
      </c>
      <c r="N2" s="79" t="s">
        <v>81</v>
      </c>
      <c r="O2" s="79"/>
      <c r="P2" s="79"/>
      <c r="Q2" s="79"/>
    </row>
    <row r="3" spans="1:20" x14ac:dyDescent="0.2">
      <c r="B3" s="3" t="s">
        <v>59</v>
      </c>
      <c r="O3" s="79" t="s">
        <v>82</v>
      </c>
      <c r="P3" s="79"/>
      <c r="Q3" s="79"/>
    </row>
    <row r="4" spans="1:20" x14ac:dyDescent="0.2">
      <c r="B4" s="3"/>
      <c r="O4" s="79" t="s">
        <v>83</v>
      </c>
      <c r="P4" s="79"/>
      <c r="Q4" s="79"/>
    </row>
    <row r="5" spans="1:20" x14ac:dyDescent="0.2">
      <c r="A5" s="1"/>
      <c r="B5" s="3"/>
      <c r="C5" s="1"/>
    </row>
    <row r="6" spans="1:20" ht="55.5" customHeight="1" x14ac:dyDescent="0.2">
      <c r="A6" s="24" t="s">
        <v>1</v>
      </c>
      <c r="B6" s="25" t="s">
        <v>0</v>
      </c>
      <c r="C6" s="27" t="s">
        <v>23</v>
      </c>
      <c r="D6" s="27" t="s">
        <v>24</v>
      </c>
      <c r="E6" s="27" t="s">
        <v>25</v>
      </c>
      <c r="F6" s="27" t="s">
        <v>26</v>
      </c>
      <c r="G6" s="27" t="s">
        <v>12</v>
      </c>
      <c r="H6" s="27" t="s">
        <v>27</v>
      </c>
      <c r="I6" s="27" t="s">
        <v>28</v>
      </c>
      <c r="J6" s="27" t="s">
        <v>29</v>
      </c>
      <c r="K6" s="27" t="s">
        <v>16</v>
      </c>
      <c r="L6" s="44" t="s">
        <v>17</v>
      </c>
      <c r="M6" s="27" t="s">
        <v>33</v>
      </c>
      <c r="N6" s="27" t="s">
        <v>30</v>
      </c>
      <c r="O6" s="27" t="s">
        <v>20</v>
      </c>
      <c r="P6" s="27" t="s">
        <v>21</v>
      </c>
      <c r="Q6" s="27" t="s">
        <v>22</v>
      </c>
      <c r="S6" s="57"/>
    </row>
    <row r="7" spans="1:20" ht="22.5" customHeight="1" x14ac:dyDescent="0.2">
      <c r="A7" s="8"/>
      <c r="B7" s="9" t="s">
        <v>79</v>
      </c>
      <c r="C7" s="22">
        <v>65</v>
      </c>
      <c r="D7" s="55">
        <v>144</v>
      </c>
      <c r="E7" s="55">
        <v>201</v>
      </c>
      <c r="F7" s="55">
        <v>28</v>
      </c>
      <c r="G7" s="55">
        <v>39</v>
      </c>
      <c r="H7" s="55">
        <v>46</v>
      </c>
      <c r="I7" s="55">
        <v>20</v>
      </c>
      <c r="J7" s="56">
        <v>42</v>
      </c>
      <c r="K7" s="55">
        <v>10</v>
      </c>
      <c r="L7" s="55">
        <v>23</v>
      </c>
      <c r="M7" s="55">
        <v>32</v>
      </c>
      <c r="N7" s="55">
        <v>70</v>
      </c>
      <c r="O7" s="55">
        <v>18</v>
      </c>
      <c r="P7" s="55">
        <v>15</v>
      </c>
      <c r="Q7" s="42">
        <f>SUM(C7:P7)</f>
        <v>753</v>
      </c>
      <c r="S7" s="7"/>
    </row>
    <row r="8" spans="1:20" ht="26.25" customHeight="1" x14ac:dyDescent="0.25">
      <c r="A8" s="76" t="s">
        <v>62</v>
      </c>
      <c r="B8" s="77"/>
      <c r="C8" s="77"/>
      <c r="D8" s="77"/>
      <c r="E8" s="77"/>
      <c r="F8" s="77"/>
      <c r="J8" s="40"/>
      <c r="L8" s="34"/>
      <c r="Q8" s="42"/>
      <c r="S8" s="7"/>
    </row>
    <row r="9" spans="1:20" ht="39.75" customHeight="1" x14ac:dyDescent="0.2">
      <c r="A9" s="12">
        <v>1100</v>
      </c>
      <c r="B9" s="2" t="s">
        <v>43</v>
      </c>
      <c r="C9" s="18">
        <v>104918</v>
      </c>
      <c r="D9" s="48">
        <v>208325</v>
      </c>
      <c r="E9" s="18">
        <v>280946</v>
      </c>
      <c r="F9" s="49">
        <v>50766</v>
      </c>
      <c r="G9" s="43">
        <v>38253</v>
      </c>
      <c r="H9" s="43">
        <v>99440</v>
      </c>
      <c r="I9" s="43">
        <v>30884</v>
      </c>
      <c r="J9" s="49">
        <v>63170</v>
      </c>
      <c r="K9" s="43">
        <v>26269</v>
      </c>
      <c r="L9" s="43">
        <v>51968</v>
      </c>
      <c r="M9" s="43">
        <v>57816</v>
      </c>
      <c r="N9" s="43">
        <v>140004</v>
      </c>
      <c r="O9" s="43">
        <v>23000</v>
      </c>
      <c r="P9" s="43">
        <v>25693</v>
      </c>
      <c r="Q9" s="64">
        <f t="shared" ref="Q9:Q29" si="0">SUM(C9:P9)</f>
        <v>1201452</v>
      </c>
      <c r="S9" s="50"/>
      <c r="T9" s="50"/>
    </row>
    <row r="10" spans="1:20" ht="66.75" customHeight="1" x14ac:dyDescent="0.2">
      <c r="A10" s="12">
        <v>1200</v>
      </c>
      <c r="B10" s="2" t="s">
        <v>46</v>
      </c>
      <c r="C10" s="18">
        <v>28997</v>
      </c>
      <c r="D10" s="48">
        <v>58278</v>
      </c>
      <c r="E10" s="18">
        <v>74349</v>
      </c>
      <c r="F10" s="49">
        <v>15906</v>
      </c>
      <c r="G10" s="43">
        <v>10142</v>
      </c>
      <c r="H10" s="43">
        <v>23955</v>
      </c>
      <c r="I10" s="43">
        <v>8507</v>
      </c>
      <c r="J10" s="49">
        <v>18745</v>
      </c>
      <c r="K10" s="43">
        <v>6597</v>
      </c>
      <c r="L10" s="43">
        <v>14040</v>
      </c>
      <c r="M10" s="43">
        <v>16137</v>
      </c>
      <c r="N10" s="43">
        <v>38228</v>
      </c>
      <c r="O10" s="43">
        <v>5873</v>
      </c>
      <c r="P10" s="43">
        <v>7476</v>
      </c>
      <c r="Q10" s="64">
        <f t="shared" si="0"/>
        <v>327230</v>
      </c>
      <c r="S10" s="50"/>
      <c r="T10" s="50"/>
    </row>
    <row r="11" spans="1:20" ht="42.75" customHeight="1" x14ac:dyDescent="0.2">
      <c r="A11" s="12">
        <v>2100</v>
      </c>
      <c r="B11" s="2" t="s">
        <v>36</v>
      </c>
      <c r="C11" s="18"/>
      <c r="D11" s="17">
        <v>24</v>
      </c>
      <c r="E11" s="17"/>
      <c r="F11" s="49"/>
      <c r="G11" s="43"/>
      <c r="H11" s="43"/>
      <c r="I11" s="43">
        <v>9</v>
      </c>
      <c r="J11" s="49"/>
      <c r="K11" s="43"/>
      <c r="L11" s="43"/>
      <c r="M11" s="43"/>
      <c r="N11" s="43">
        <v>0</v>
      </c>
      <c r="O11" s="43"/>
      <c r="P11" s="43">
        <v>0</v>
      </c>
      <c r="Q11" s="64">
        <f t="shared" si="0"/>
        <v>33</v>
      </c>
      <c r="S11" s="50"/>
    </row>
    <row r="12" spans="1:20" ht="28.5" customHeight="1" x14ac:dyDescent="0.2">
      <c r="A12" s="12">
        <v>2200</v>
      </c>
      <c r="B12" s="2" t="s">
        <v>44</v>
      </c>
      <c r="C12" s="43">
        <f t="shared" ref="C12:P12" si="1">C13+C14+C15+C16+C17+C18</f>
        <v>14968</v>
      </c>
      <c r="D12" s="43">
        <f t="shared" si="1"/>
        <v>32538</v>
      </c>
      <c r="E12" s="43">
        <f t="shared" si="1"/>
        <v>62179</v>
      </c>
      <c r="F12" s="43">
        <f t="shared" si="1"/>
        <v>8302</v>
      </c>
      <c r="G12" s="43">
        <f t="shared" si="1"/>
        <v>6358</v>
      </c>
      <c r="H12" s="43">
        <f t="shared" si="1"/>
        <v>20030</v>
      </c>
      <c r="I12" s="43">
        <f t="shared" si="1"/>
        <v>10267</v>
      </c>
      <c r="J12" s="43">
        <f t="shared" si="1"/>
        <v>12831</v>
      </c>
      <c r="K12" s="43">
        <f t="shared" si="1"/>
        <v>7233</v>
      </c>
      <c r="L12" s="43">
        <f t="shared" si="1"/>
        <v>10348</v>
      </c>
      <c r="M12" s="43">
        <f t="shared" si="1"/>
        <v>6404</v>
      </c>
      <c r="N12" s="43">
        <v>20614</v>
      </c>
      <c r="O12" s="43">
        <f t="shared" si="1"/>
        <v>2353</v>
      </c>
      <c r="P12" s="43">
        <f t="shared" si="1"/>
        <v>4268</v>
      </c>
      <c r="Q12" s="64">
        <f t="shared" si="0"/>
        <v>218693</v>
      </c>
      <c r="S12" s="50"/>
    </row>
    <row r="13" spans="1:20" ht="18.75" customHeight="1" x14ac:dyDescent="0.2">
      <c r="A13" s="13">
        <v>2210</v>
      </c>
      <c r="B13" s="4" t="s">
        <v>2</v>
      </c>
      <c r="C13" s="17">
        <v>346</v>
      </c>
      <c r="D13" s="17">
        <v>370</v>
      </c>
      <c r="E13" s="17">
        <v>830</v>
      </c>
      <c r="F13" s="49">
        <v>44</v>
      </c>
      <c r="G13" s="43">
        <v>310</v>
      </c>
      <c r="H13" s="43">
        <v>187</v>
      </c>
      <c r="I13" s="43">
        <v>151</v>
      </c>
      <c r="J13" s="49">
        <v>530</v>
      </c>
      <c r="K13" s="43">
        <v>128</v>
      </c>
      <c r="L13" s="43">
        <v>181</v>
      </c>
      <c r="M13" s="43">
        <v>309</v>
      </c>
      <c r="N13" s="43">
        <v>339</v>
      </c>
      <c r="O13" s="43"/>
      <c r="P13" s="43">
        <v>83</v>
      </c>
      <c r="Q13" s="64">
        <f t="shared" si="0"/>
        <v>3808</v>
      </c>
      <c r="S13" s="50"/>
    </row>
    <row r="14" spans="1:20" ht="21" customHeight="1" x14ac:dyDescent="0.2">
      <c r="A14" s="13">
        <v>2220</v>
      </c>
      <c r="B14" s="4" t="s">
        <v>3</v>
      </c>
      <c r="C14" s="18">
        <v>7866</v>
      </c>
      <c r="D14" s="18">
        <v>25018</v>
      </c>
      <c r="E14" s="18">
        <v>47110</v>
      </c>
      <c r="F14" s="49">
        <v>7039</v>
      </c>
      <c r="G14" s="43">
        <v>4858</v>
      </c>
      <c r="H14" s="43">
        <v>16940</v>
      </c>
      <c r="I14" s="43">
        <v>4127</v>
      </c>
      <c r="J14" s="49">
        <v>9246</v>
      </c>
      <c r="K14" s="43">
        <v>3202</v>
      </c>
      <c r="L14" s="43">
        <v>9000</v>
      </c>
      <c r="M14" s="43">
        <v>3733</v>
      </c>
      <c r="N14" s="43">
        <v>9077</v>
      </c>
      <c r="O14" s="43">
        <v>2216</v>
      </c>
      <c r="P14" s="43">
        <v>681</v>
      </c>
      <c r="Q14" s="64">
        <f t="shared" si="0"/>
        <v>150113</v>
      </c>
      <c r="S14" s="50"/>
    </row>
    <row r="15" spans="1:20" ht="27" customHeight="1" x14ac:dyDescent="0.2">
      <c r="A15" s="13">
        <v>2230</v>
      </c>
      <c r="B15" s="4" t="s">
        <v>4</v>
      </c>
      <c r="C15" s="17">
        <v>192</v>
      </c>
      <c r="D15" s="17">
        <v>656</v>
      </c>
      <c r="E15" s="17">
        <v>1340</v>
      </c>
      <c r="F15" s="49">
        <v>1065</v>
      </c>
      <c r="G15" s="43">
        <v>140</v>
      </c>
      <c r="H15" s="43">
        <v>161</v>
      </c>
      <c r="I15" s="43">
        <v>84</v>
      </c>
      <c r="J15" s="49">
        <v>304</v>
      </c>
      <c r="K15" s="43">
        <v>126</v>
      </c>
      <c r="L15" s="43">
        <v>267</v>
      </c>
      <c r="M15" s="43">
        <v>405</v>
      </c>
      <c r="N15" s="43">
        <v>402</v>
      </c>
      <c r="O15" s="43">
        <v>76</v>
      </c>
      <c r="P15" s="43">
        <v>43</v>
      </c>
      <c r="Q15" s="64">
        <f t="shared" si="0"/>
        <v>5261</v>
      </c>
      <c r="S15" s="50"/>
    </row>
    <row r="16" spans="1:20" ht="27" customHeight="1" x14ac:dyDescent="0.2">
      <c r="A16" s="13">
        <v>2240</v>
      </c>
      <c r="B16" s="4" t="s">
        <v>37</v>
      </c>
      <c r="C16" s="17">
        <v>6209</v>
      </c>
      <c r="D16" s="17">
        <v>6225</v>
      </c>
      <c r="E16" s="17">
        <v>12770</v>
      </c>
      <c r="F16" s="49">
        <v>118</v>
      </c>
      <c r="G16" s="43">
        <v>1050</v>
      </c>
      <c r="H16" s="43">
        <v>2512</v>
      </c>
      <c r="I16" s="43">
        <v>5760</v>
      </c>
      <c r="J16" s="49">
        <v>2323</v>
      </c>
      <c r="K16" s="43">
        <v>3599</v>
      </c>
      <c r="L16" s="43">
        <v>900</v>
      </c>
      <c r="M16" s="43">
        <v>1593</v>
      </c>
      <c r="N16" s="43">
        <v>10199</v>
      </c>
      <c r="O16" s="43"/>
      <c r="P16" s="43">
        <v>3461</v>
      </c>
      <c r="Q16" s="64">
        <f t="shared" si="0"/>
        <v>56719</v>
      </c>
      <c r="S16" s="50"/>
    </row>
    <row r="17" spans="1:19" ht="17.25" customHeight="1" x14ac:dyDescent="0.2">
      <c r="A17" s="13">
        <v>2250</v>
      </c>
      <c r="B17" s="4" t="s">
        <v>5</v>
      </c>
      <c r="C17" s="17"/>
      <c r="D17" s="17"/>
      <c r="E17" s="17"/>
      <c r="F17" s="49">
        <v>36</v>
      </c>
      <c r="G17" s="43"/>
      <c r="H17" s="43">
        <v>28</v>
      </c>
      <c r="I17" s="43"/>
      <c r="J17" s="49"/>
      <c r="K17" s="43"/>
      <c r="L17" s="43"/>
      <c r="M17" s="43"/>
      <c r="N17" s="43">
        <v>349</v>
      </c>
      <c r="O17" s="43"/>
      <c r="P17" s="43">
        <v>0</v>
      </c>
      <c r="Q17" s="64">
        <f t="shared" si="0"/>
        <v>413</v>
      </c>
      <c r="S17" s="50"/>
    </row>
    <row r="18" spans="1:19" ht="27" customHeight="1" x14ac:dyDescent="0.2">
      <c r="A18" s="13">
        <v>2260</v>
      </c>
      <c r="B18" s="4" t="s">
        <v>38</v>
      </c>
      <c r="C18" s="17">
        <v>355</v>
      </c>
      <c r="D18" s="17">
        <v>269</v>
      </c>
      <c r="E18" s="17">
        <v>129</v>
      </c>
      <c r="F18" s="49"/>
      <c r="G18" s="43"/>
      <c r="H18" s="43">
        <v>202</v>
      </c>
      <c r="I18" s="43">
        <v>145</v>
      </c>
      <c r="J18" s="49">
        <v>428</v>
      </c>
      <c r="K18" s="43">
        <v>178</v>
      </c>
      <c r="L18" s="43"/>
      <c r="M18" s="43">
        <v>364</v>
      </c>
      <c r="N18" s="43">
        <v>248</v>
      </c>
      <c r="O18" s="43">
        <v>61</v>
      </c>
      <c r="P18" s="43">
        <v>0</v>
      </c>
      <c r="Q18" s="64">
        <f t="shared" si="0"/>
        <v>2379</v>
      </c>
      <c r="S18" s="50"/>
    </row>
    <row r="19" spans="1:19" ht="24.75" customHeight="1" x14ac:dyDescent="0.2">
      <c r="A19" s="12">
        <v>2300</v>
      </c>
      <c r="B19" s="2" t="s">
        <v>39</v>
      </c>
      <c r="C19" s="43">
        <f>C20+C21+C22+C23+C24+C26+C25</f>
        <v>9091</v>
      </c>
      <c r="D19" s="43">
        <f t="shared" ref="D19:P19" si="2">D20+D21+D22+D23+D24+D26+D25</f>
        <v>18899</v>
      </c>
      <c r="E19" s="43">
        <f t="shared" si="2"/>
        <v>30306</v>
      </c>
      <c r="F19" s="43">
        <f t="shared" si="2"/>
        <v>3883</v>
      </c>
      <c r="G19" s="43">
        <f t="shared" si="2"/>
        <v>9494</v>
      </c>
      <c r="H19" s="43">
        <f t="shared" si="2"/>
        <v>6885</v>
      </c>
      <c r="I19" s="43">
        <f t="shared" si="2"/>
        <v>5263</v>
      </c>
      <c r="J19" s="43">
        <f t="shared" si="2"/>
        <v>17214</v>
      </c>
      <c r="K19" s="43">
        <f t="shared" si="2"/>
        <v>8775</v>
      </c>
      <c r="L19" s="43">
        <f t="shared" si="2"/>
        <v>6743</v>
      </c>
      <c r="M19" s="43">
        <f t="shared" si="2"/>
        <v>10559</v>
      </c>
      <c r="N19" s="43">
        <v>22653</v>
      </c>
      <c r="O19" s="43">
        <f t="shared" si="2"/>
        <v>2625</v>
      </c>
      <c r="P19" s="43">
        <f t="shared" si="2"/>
        <v>5107</v>
      </c>
      <c r="Q19" s="64">
        <f t="shared" si="0"/>
        <v>157497</v>
      </c>
      <c r="R19" s="30"/>
      <c r="S19" s="50"/>
    </row>
    <row r="20" spans="1:19" ht="15.75" customHeight="1" x14ac:dyDescent="0.2">
      <c r="A20" s="15">
        <v>2310</v>
      </c>
      <c r="B20" s="4" t="s">
        <v>40</v>
      </c>
      <c r="C20" s="17">
        <v>1893</v>
      </c>
      <c r="D20" s="17">
        <v>5100</v>
      </c>
      <c r="E20" s="17">
        <v>12543</v>
      </c>
      <c r="F20" s="49">
        <v>765</v>
      </c>
      <c r="G20" s="43">
        <v>1435</v>
      </c>
      <c r="H20" s="43">
        <v>817</v>
      </c>
      <c r="I20" s="43">
        <v>1335</v>
      </c>
      <c r="J20" s="49">
        <v>665</v>
      </c>
      <c r="K20" s="43">
        <v>140</v>
      </c>
      <c r="L20" s="43">
        <v>2472</v>
      </c>
      <c r="M20" s="43">
        <v>1758</v>
      </c>
      <c r="N20" s="43">
        <v>1994</v>
      </c>
      <c r="O20" s="43">
        <v>190</v>
      </c>
      <c r="P20" s="43">
        <v>1308</v>
      </c>
      <c r="Q20" s="64">
        <f t="shared" si="0"/>
        <v>32415</v>
      </c>
      <c r="R20" s="7"/>
      <c r="S20" s="50"/>
    </row>
    <row r="21" spans="1:19" ht="27.75" customHeight="1" x14ac:dyDescent="0.2">
      <c r="A21" s="15">
        <v>2320</v>
      </c>
      <c r="B21" s="4" t="s">
        <v>6</v>
      </c>
      <c r="C21" s="17">
        <v>534</v>
      </c>
      <c r="D21" s="17"/>
      <c r="E21" s="17"/>
      <c r="F21" s="49"/>
      <c r="G21" s="43"/>
      <c r="H21" s="43"/>
      <c r="I21" s="43">
        <v>10</v>
      </c>
      <c r="J21" s="49">
        <v>680</v>
      </c>
      <c r="K21" s="43">
        <v>6096</v>
      </c>
      <c r="L21" s="43">
        <v>212</v>
      </c>
      <c r="M21" s="43">
        <v>3448</v>
      </c>
      <c r="N21" s="43">
        <v>10952</v>
      </c>
      <c r="O21" s="43">
        <v>533</v>
      </c>
      <c r="P21" s="43">
        <v>1055</v>
      </c>
      <c r="Q21" s="64">
        <f t="shared" si="0"/>
        <v>23520</v>
      </c>
      <c r="S21" s="50"/>
    </row>
    <row r="22" spans="1:19" ht="24.75" customHeight="1" x14ac:dyDescent="0.2">
      <c r="A22" s="15">
        <v>2340</v>
      </c>
      <c r="B22" s="4" t="s">
        <v>41</v>
      </c>
      <c r="C22" s="17">
        <v>23</v>
      </c>
      <c r="D22" s="17">
        <v>116</v>
      </c>
      <c r="E22" s="17">
        <v>41</v>
      </c>
      <c r="F22" s="49"/>
      <c r="G22" s="43"/>
      <c r="H22" s="43">
        <v>158</v>
      </c>
      <c r="I22" s="43"/>
      <c r="J22" s="49"/>
      <c r="K22" s="43"/>
      <c r="L22" s="43"/>
      <c r="M22" s="43"/>
      <c r="N22" s="43">
        <v>0</v>
      </c>
      <c r="O22" s="43"/>
      <c r="P22" s="43">
        <v>30</v>
      </c>
      <c r="Q22" s="64">
        <f t="shared" si="0"/>
        <v>368</v>
      </c>
      <c r="S22" s="50"/>
    </row>
    <row r="23" spans="1:19" ht="20.25" customHeight="1" x14ac:dyDescent="0.2">
      <c r="A23" s="15">
        <v>2350</v>
      </c>
      <c r="B23" s="4" t="s">
        <v>7</v>
      </c>
      <c r="C23" s="17">
        <v>2308</v>
      </c>
      <c r="D23" s="17">
        <v>2866</v>
      </c>
      <c r="E23" s="17">
        <v>5601</v>
      </c>
      <c r="F23" s="49">
        <v>419</v>
      </c>
      <c r="G23" s="43">
        <v>1051</v>
      </c>
      <c r="H23" s="43">
        <v>1454</v>
      </c>
      <c r="I23" s="43">
        <v>484</v>
      </c>
      <c r="J23" s="49">
        <v>4250</v>
      </c>
      <c r="K23" s="43">
        <v>383</v>
      </c>
      <c r="L23" s="43">
        <v>1205</v>
      </c>
      <c r="M23" s="43">
        <v>2124</v>
      </c>
      <c r="N23" s="43">
        <v>2790</v>
      </c>
      <c r="O23" s="43">
        <v>578</v>
      </c>
      <c r="P23" s="43">
        <v>597</v>
      </c>
      <c r="Q23" s="64">
        <f t="shared" si="0"/>
        <v>26110</v>
      </c>
      <c r="S23" s="50"/>
    </row>
    <row r="24" spans="1:19" ht="38.25" customHeight="1" x14ac:dyDescent="0.2">
      <c r="A24" s="15">
        <v>2360</v>
      </c>
      <c r="B24" s="4" t="s">
        <v>42</v>
      </c>
      <c r="C24" s="17">
        <v>223</v>
      </c>
      <c r="D24" s="17"/>
      <c r="E24" s="17">
        <v>32</v>
      </c>
      <c r="F24" s="49"/>
      <c r="G24" s="43">
        <v>1217</v>
      </c>
      <c r="H24" s="43"/>
      <c r="I24" s="43">
        <v>266</v>
      </c>
      <c r="J24" s="49"/>
      <c r="K24" s="43">
        <v>22</v>
      </c>
      <c r="L24" s="43">
        <v>747</v>
      </c>
      <c r="M24" s="43"/>
      <c r="N24" s="43">
        <v>0</v>
      </c>
      <c r="O24" s="43"/>
      <c r="P24" s="43">
        <v>0</v>
      </c>
      <c r="Q24" s="64">
        <f t="shared" si="0"/>
        <v>2507</v>
      </c>
      <c r="S24" s="50"/>
    </row>
    <row r="25" spans="1:19" ht="27" customHeight="1" x14ac:dyDescent="0.2">
      <c r="A25" s="38">
        <v>2363</v>
      </c>
      <c r="B25" s="35" t="s">
        <v>45</v>
      </c>
      <c r="C25" s="65">
        <v>4110</v>
      </c>
      <c r="D25" s="65">
        <v>10447</v>
      </c>
      <c r="E25" s="65">
        <v>10930</v>
      </c>
      <c r="F25" s="66">
        <v>2504</v>
      </c>
      <c r="G25" s="67">
        <v>5751</v>
      </c>
      <c r="H25" s="67">
        <v>3788</v>
      </c>
      <c r="I25" s="67">
        <v>2995</v>
      </c>
      <c r="J25" s="66">
        <v>10836</v>
      </c>
      <c r="K25" s="67">
        <v>1776</v>
      </c>
      <c r="L25" s="67">
        <v>1738</v>
      </c>
      <c r="M25" s="67">
        <v>3173</v>
      </c>
      <c r="N25" s="67">
        <v>6448</v>
      </c>
      <c r="O25" s="67">
        <v>1276</v>
      </c>
      <c r="P25" s="67">
        <v>1967</v>
      </c>
      <c r="Q25" s="64">
        <f t="shared" si="0"/>
        <v>67739</v>
      </c>
      <c r="S25" s="50"/>
    </row>
    <row r="26" spans="1:19" ht="20.25" customHeight="1" x14ac:dyDescent="0.2">
      <c r="A26" s="38">
        <v>2370</v>
      </c>
      <c r="B26" s="35" t="s">
        <v>34</v>
      </c>
      <c r="C26" s="51"/>
      <c r="D26" s="18">
        <v>370</v>
      </c>
      <c r="E26" s="18">
        <v>1159</v>
      </c>
      <c r="F26" s="49">
        <v>195</v>
      </c>
      <c r="G26" s="43">
        <v>40</v>
      </c>
      <c r="H26" s="43">
        <v>668</v>
      </c>
      <c r="I26" s="43">
        <v>173</v>
      </c>
      <c r="J26" s="49">
        <v>783</v>
      </c>
      <c r="K26" s="43">
        <v>358</v>
      </c>
      <c r="L26" s="43">
        <v>369</v>
      </c>
      <c r="M26" s="43">
        <v>56</v>
      </c>
      <c r="N26" s="43">
        <v>469</v>
      </c>
      <c r="O26" s="43">
        <v>48</v>
      </c>
      <c r="P26" s="43">
        <v>150</v>
      </c>
      <c r="Q26" s="64">
        <f t="shared" si="0"/>
        <v>4838</v>
      </c>
      <c r="S26" s="50"/>
    </row>
    <row r="27" spans="1:19" ht="21.75" customHeight="1" x14ac:dyDescent="0.2">
      <c r="A27" s="14">
        <v>2400</v>
      </c>
      <c r="B27" s="2" t="s">
        <v>8</v>
      </c>
      <c r="C27" s="18"/>
      <c r="D27" s="18"/>
      <c r="E27" s="18"/>
      <c r="F27" s="49"/>
      <c r="G27" s="43"/>
      <c r="H27" s="43"/>
      <c r="I27" s="43"/>
      <c r="J27" s="49"/>
      <c r="K27" s="43"/>
      <c r="L27" s="43"/>
      <c r="M27" s="43"/>
      <c r="N27" s="43">
        <v>147</v>
      </c>
      <c r="O27" s="43"/>
      <c r="P27" s="43">
        <v>45</v>
      </c>
      <c r="Q27" s="64">
        <f t="shared" si="0"/>
        <v>192</v>
      </c>
      <c r="S27" s="50"/>
    </row>
    <row r="28" spans="1:19" ht="18.75" customHeight="1" x14ac:dyDescent="0.2">
      <c r="A28" s="14">
        <v>5233</v>
      </c>
      <c r="B28" s="36" t="s">
        <v>35</v>
      </c>
      <c r="C28" s="17"/>
      <c r="D28" s="17"/>
      <c r="E28" s="17"/>
      <c r="F28" s="49"/>
      <c r="G28" s="43"/>
      <c r="H28" s="43"/>
      <c r="I28" s="43">
        <v>104</v>
      </c>
      <c r="J28" s="49"/>
      <c r="K28" s="43"/>
      <c r="L28" s="43"/>
      <c r="M28" s="43"/>
      <c r="N28" s="43">
        <v>0</v>
      </c>
      <c r="O28" s="43"/>
      <c r="P28" s="43">
        <v>0</v>
      </c>
      <c r="Q28" s="64">
        <f t="shared" si="0"/>
        <v>104</v>
      </c>
      <c r="S28" s="50"/>
    </row>
    <row r="29" spans="1:19" ht="18" customHeight="1" x14ac:dyDescent="0.2">
      <c r="A29" s="71" t="s">
        <v>9</v>
      </c>
      <c r="B29" s="72"/>
      <c r="C29" s="46">
        <f>C9+C10+C11+C12+C19+C27+C28</f>
        <v>157974</v>
      </c>
      <c r="D29" s="46">
        <f t="shared" ref="D29:P29" si="3">D9+D10+D11+D12+D19+D27+D28</f>
        <v>318064</v>
      </c>
      <c r="E29" s="46">
        <f t="shared" si="3"/>
        <v>447780</v>
      </c>
      <c r="F29" s="46">
        <f t="shared" si="3"/>
        <v>78857</v>
      </c>
      <c r="G29" s="46">
        <f t="shared" si="3"/>
        <v>64247</v>
      </c>
      <c r="H29" s="46">
        <f t="shared" si="3"/>
        <v>150310</v>
      </c>
      <c r="I29" s="46">
        <f t="shared" si="3"/>
        <v>55034</v>
      </c>
      <c r="J29" s="46">
        <f t="shared" si="3"/>
        <v>111960</v>
      </c>
      <c r="K29" s="46">
        <f t="shared" si="3"/>
        <v>48874</v>
      </c>
      <c r="L29" s="46">
        <f t="shared" si="3"/>
        <v>83099</v>
      </c>
      <c r="M29" s="46">
        <f t="shared" si="3"/>
        <v>90916</v>
      </c>
      <c r="N29" s="46">
        <f t="shared" si="3"/>
        <v>221646</v>
      </c>
      <c r="O29" s="46">
        <f t="shared" si="3"/>
        <v>33851</v>
      </c>
      <c r="P29" s="46">
        <f t="shared" si="3"/>
        <v>42589</v>
      </c>
      <c r="Q29" s="68">
        <f t="shared" si="0"/>
        <v>1905201</v>
      </c>
      <c r="R29" s="63"/>
      <c r="S29" s="7"/>
    </row>
    <row r="30" spans="1:19" ht="30" customHeight="1" x14ac:dyDescent="0.2">
      <c r="A30" s="71" t="s">
        <v>32</v>
      </c>
      <c r="B30" s="78"/>
      <c r="C30" s="47">
        <f>C29/12/C7</f>
        <v>202.53076923076924</v>
      </c>
      <c r="D30" s="47">
        <f t="shared" ref="D30:P30" si="4">D29/12/D7</f>
        <v>184.06481481481481</v>
      </c>
      <c r="E30" s="47">
        <f t="shared" si="4"/>
        <v>185.64676616915423</v>
      </c>
      <c r="F30" s="47">
        <f t="shared" si="4"/>
        <v>234.69345238095238</v>
      </c>
      <c r="G30" s="47">
        <f t="shared" si="4"/>
        <v>137.27991452991455</v>
      </c>
      <c r="H30" s="47">
        <f t="shared" si="4"/>
        <v>272.30072463768118</v>
      </c>
      <c r="I30" s="47">
        <f t="shared" si="4"/>
        <v>229.30833333333334</v>
      </c>
      <c r="J30" s="47">
        <f t="shared" si="4"/>
        <v>222.14285714285714</v>
      </c>
      <c r="K30" s="47">
        <f t="shared" si="4"/>
        <v>407.28333333333336</v>
      </c>
      <c r="L30" s="47">
        <f t="shared" si="4"/>
        <v>301.08333333333337</v>
      </c>
      <c r="M30" s="47">
        <f t="shared" si="4"/>
        <v>236.76041666666666</v>
      </c>
      <c r="N30" s="47">
        <f t="shared" si="4"/>
        <v>263.8642857142857</v>
      </c>
      <c r="O30" s="47">
        <f t="shared" si="4"/>
        <v>156.71759259259258</v>
      </c>
      <c r="P30" s="47">
        <f t="shared" si="4"/>
        <v>236.60555555555555</v>
      </c>
      <c r="Q30" s="47">
        <f>Q29/12/Q7</f>
        <v>210.84561752988049</v>
      </c>
      <c r="S30" s="7"/>
    </row>
    <row r="31" spans="1:19" x14ac:dyDescent="0.2">
      <c r="C31" s="6"/>
      <c r="D31" s="6"/>
      <c r="P31" s="7"/>
      <c r="Q31" s="33"/>
    </row>
    <row r="32" spans="1:19" x14ac:dyDescent="0.2">
      <c r="C32" s="31"/>
      <c r="D32" s="31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31"/>
      <c r="Q32" s="33"/>
    </row>
    <row r="33" spans="2:18" x14ac:dyDescent="0.2">
      <c r="B33" s="61" t="s">
        <v>70</v>
      </c>
      <c r="C33" s="28">
        <v>227027</v>
      </c>
      <c r="D33" s="28">
        <v>432423</v>
      </c>
      <c r="E33" s="28">
        <v>634050</v>
      </c>
      <c r="F33" s="28"/>
      <c r="G33" s="28"/>
      <c r="H33" s="37"/>
      <c r="I33" s="37"/>
      <c r="J33" s="37"/>
      <c r="K33" s="37"/>
      <c r="L33" s="37"/>
      <c r="M33" s="37"/>
      <c r="N33" s="37"/>
      <c r="O33" s="37"/>
      <c r="P33" s="28"/>
      <c r="Q33" s="52"/>
      <c r="R33" s="28"/>
    </row>
    <row r="34" spans="2:18" x14ac:dyDescent="0.2">
      <c r="B34" s="61" t="s">
        <v>65</v>
      </c>
      <c r="C34">
        <v>3523</v>
      </c>
      <c r="D34">
        <v>6542</v>
      </c>
      <c r="E34">
        <v>5003</v>
      </c>
      <c r="P34" s="7"/>
      <c r="Q34" s="7"/>
    </row>
    <row r="35" spans="2:18" x14ac:dyDescent="0.2">
      <c r="B35" s="61" t="s">
        <v>71</v>
      </c>
      <c r="C35">
        <v>-656</v>
      </c>
      <c r="D35">
        <v>-1517</v>
      </c>
      <c r="E35">
        <v>-2089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2:18" x14ac:dyDescent="0.2">
      <c r="B36" s="61" t="s">
        <v>73</v>
      </c>
      <c r="C36">
        <v>-21</v>
      </c>
      <c r="D36" s="7">
        <v>-1256</v>
      </c>
      <c r="E36">
        <v>-4793</v>
      </c>
    </row>
    <row r="37" spans="2:18" x14ac:dyDescent="0.2">
      <c r="B37" s="61" t="s">
        <v>72</v>
      </c>
      <c r="C37">
        <v>-13663</v>
      </c>
      <c r="D37" s="59">
        <v>-29352</v>
      </c>
      <c r="E37">
        <v>-39852</v>
      </c>
    </row>
    <row r="38" spans="2:18" x14ac:dyDescent="0.2">
      <c r="B38" s="61"/>
      <c r="C38" s="28">
        <f>SUM(C33:C37)</f>
        <v>216210</v>
      </c>
      <c r="D38" s="28">
        <f>SUM(D33:D37)</f>
        <v>406840</v>
      </c>
      <c r="E38" s="28">
        <f>SUM(E33:E37)</f>
        <v>592319</v>
      </c>
      <c r="K38" s="28"/>
    </row>
    <row r="39" spans="2:18" x14ac:dyDescent="0.2">
      <c r="B39" s="61"/>
    </row>
    <row r="40" spans="2:18" x14ac:dyDescent="0.2">
      <c r="B40" s="61" t="s">
        <v>74</v>
      </c>
      <c r="C40">
        <v>24793</v>
      </c>
      <c r="D40">
        <v>59861</v>
      </c>
      <c r="E40">
        <v>83217</v>
      </c>
    </row>
    <row r="41" spans="2:18" x14ac:dyDescent="0.2">
      <c r="B41" s="61" t="s">
        <v>76</v>
      </c>
      <c r="C41">
        <v>5972</v>
      </c>
      <c r="D41" s="29">
        <v>14421</v>
      </c>
      <c r="E41" s="29">
        <v>20047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2:18" x14ac:dyDescent="0.2"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2:18" x14ac:dyDescent="0.2"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2:18" x14ac:dyDescent="0.2"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2:18" x14ac:dyDescent="0.2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</sheetData>
  <mergeCells count="7">
    <mergeCell ref="A8:F8"/>
    <mergeCell ref="A29:B29"/>
    <mergeCell ref="A30:B30"/>
    <mergeCell ref="N1:Q1"/>
    <mergeCell ref="N2:Q2"/>
    <mergeCell ref="O3:Q3"/>
    <mergeCell ref="O4:Q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workbookViewId="0">
      <selection activeCell="W8" sqref="W8"/>
    </sheetView>
  </sheetViews>
  <sheetFormatPr defaultRowHeight="12.75" x14ac:dyDescent="0.2"/>
  <cols>
    <col min="1" max="1" width="12.28515625" customWidth="1"/>
    <col min="2" max="2" width="43.5703125" customWidth="1"/>
    <col min="3" max="3" width="11.85546875" customWidth="1"/>
    <col min="4" max="4" width="9.42578125" customWidth="1"/>
    <col min="5" max="5" width="9.140625" customWidth="1"/>
    <col min="6" max="6" width="9.5703125" customWidth="1"/>
    <col min="7" max="10" width="9.140625" customWidth="1"/>
    <col min="11" max="11" width="8.140625" customWidth="1"/>
    <col min="12" max="12" width="7.85546875" customWidth="1"/>
    <col min="13" max="13" width="8.5703125" customWidth="1"/>
    <col min="14" max="14" width="9.7109375" customWidth="1"/>
    <col min="15" max="18" width="9.140625" customWidth="1"/>
  </cols>
  <sheetData>
    <row r="1" spans="1:17" x14ac:dyDescent="0.2">
      <c r="N1" s="79" t="s">
        <v>80</v>
      </c>
      <c r="O1" s="79"/>
      <c r="P1" s="79"/>
      <c r="Q1" s="79"/>
    </row>
    <row r="2" spans="1:17" ht="15" x14ac:dyDescent="0.2">
      <c r="B2" s="11" t="s">
        <v>63</v>
      </c>
      <c r="N2" s="79" t="s">
        <v>81</v>
      </c>
      <c r="O2" s="79"/>
      <c r="P2" s="79"/>
      <c r="Q2" s="79"/>
    </row>
    <row r="3" spans="1:17" x14ac:dyDescent="0.2">
      <c r="A3" s="1"/>
      <c r="B3" s="3" t="s">
        <v>64</v>
      </c>
      <c r="C3" s="1"/>
      <c r="O3" s="79" t="s">
        <v>82</v>
      </c>
      <c r="P3" s="79"/>
      <c r="Q3" s="79"/>
    </row>
    <row r="4" spans="1:17" x14ac:dyDescent="0.2">
      <c r="A4" s="1"/>
      <c r="B4" s="3"/>
      <c r="C4" s="1"/>
      <c r="O4" s="79" t="s">
        <v>83</v>
      </c>
      <c r="P4" s="79"/>
      <c r="Q4" s="79"/>
    </row>
    <row r="5" spans="1:17" x14ac:dyDescent="0.2">
      <c r="A5" s="1"/>
      <c r="B5" s="3"/>
      <c r="C5" s="1"/>
    </row>
    <row r="6" spans="1:17" ht="55.5" customHeight="1" x14ac:dyDescent="0.2">
      <c r="A6" s="24" t="s">
        <v>1</v>
      </c>
      <c r="B6" s="25" t="s">
        <v>0</v>
      </c>
      <c r="C6" s="27" t="s">
        <v>23</v>
      </c>
      <c r="D6" s="27" t="s">
        <v>24</v>
      </c>
      <c r="E6" s="27" t="s">
        <v>25</v>
      </c>
      <c r="F6" s="27" t="s">
        <v>26</v>
      </c>
      <c r="G6" s="27" t="s">
        <v>12</v>
      </c>
      <c r="H6" s="27" t="s">
        <v>27</v>
      </c>
      <c r="I6" s="27" t="s">
        <v>28</v>
      </c>
      <c r="J6" s="27" t="s">
        <v>29</v>
      </c>
      <c r="K6" s="27" t="s">
        <v>16</v>
      </c>
      <c r="L6" s="27" t="s">
        <v>17</v>
      </c>
      <c r="M6" s="27" t="s">
        <v>33</v>
      </c>
      <c r="N6" s="27" t="s">
        <v>30</v>
      </c>
      <c r="O6" s="27" t="s">
        <v>20</v>
      </c>
      <c r="P6" s="27" t="s">
        <v>21</v>
      </c>
      <c r="Q6" s="27" t="s">
        <v>22</v>
      </c>
    </row>
    <row r="7" spans="1:17" ht="29.25" customHeight="1" x14ac:dyDescent="0.2">
      <c r="A7" s="8"/>
      <c r="B7" s="9" t="s">
        <v>79</v>
      </c>
      <c r="C7" s="22">
        <v>49</v>
      </c>
      <c r="D7" s="17">
        <v>95</v>
      </c>
      <c r="E7" s="17">
        <v>127</v>
      </c>
      <c r="F7" s="17">
        <v>10</v>
      </c>
      <c r="G7" s="17">
        <v>22</v>
      </c>
      <c r="H7" s="17">
        <v>27</v>
      </c>
      <c r="I7" s="17">
        <v>19</v>
      </c>
      <c r="J7" s="17">
        <v>34</v>
      </c>
      <c r="K7" s="17">
        <v>9</v>
      </c>
      <c r="L7" s="17">
        <v>21</v>
      </c>
      <c r="M7" s="17">
        <v>29</v>
      </c>
      <c r="N7" s="17">
        <v>46</v>
      </c>
      <c r="O7" s="17">
        <v>11</v>
      </c>
      <c r="P7" s="17">
        <v>9</v>
      </c>
      <c r="Q7" s="21">
        <f>SUM(C7:P7)</f>
        <v>508</v>
      </c>
    </row>
    <row r="8" spans="1:17" ht="26.25" customHeight="1" x14ac:dyDescent="0.25">
      <c r="A8" s="76" t="s">
        <v>62</v>
      </c>
      <c r="B8" s="77"/>
      <c r="C8" s="77"/>
      <c r="D8" s="77"/>
      <c r="E8" s="77"/>
      <c r="F8" s="77"/>
      <c r="Q8" s="21"/>
    </row>
    <row r="9" spans="1:17" ht="39.75" customHeight="1" x14ac:dyDescent="0.2">
      <c r="A9" s="12">
        <v>1100</v>
      </c>
      <c r="B9" s="2" t="s">
        <v>43</v>
      </c>
      <c r="C9" s="60">
        <v>34316</v>
      </c>
      <c r="D9" s="48">
        <v>46939</v>
      </c>
      <c r="E9" s="18">
        <v>72258</v>
      </c>
      <c r="F9" s="53">
        <v>5737</v>
      </c>
      <c r="G9" s="53">
        <v>6625</v>
      </c>
      <c r="H9" s="17">
        <v>15355</v>
      </c>
      <c r="I9" s="17">
        <v>19766</v>
      </c>
      <c r="J9" s="18">
        <v>38354</v>
      </c>
      <c r="K9" s="43">
        <v>10930</v>
      </c>
      <c r="L9" s="17">
        <v>14555</v>
      </c>
      <c r="M9" s="17">
        <v>14454</v>
      </c>
      <c r="N9" s="17">
        <v>70428</v>
      </c>
      <c r="O9" s="17">
        <v>5427</v>
      </c>
      <c r="P9" s="17">
        <v>5400</v>
      </c>
      <c r="Q9" s="21">
        <f t="shared" ref="Q9:Q28" si="0">SUM(C9:P9)</f>
        <v>360544</v>
      </c>
    </row>
    <row r="10" spans="1:17" ht="60.75" customHeight="1" x14ac:dyDescent="0.2">
      <c r="A10" s="12">
        <v>1200</v>
      </c>
      <c r="B10" s="2" t="s">
        <v>46</v>
      </c>
      <c r="C10" s="60">
        <v>10365</v>
      </c>
      <c r="D10" s="48">
        <v>15455</v>
      </c>
      <c r="E10" s="18">
        <v>21097</v>
      </c>
      <c r="F10" s="53">
        <v>2287</v>
      </c>
      <c r="G10" s="53">
        <v>2082</v>
      </c>
      <c r="H10" s="17">
        <v>3699</v>
      </c>
      <c r="I10" s="17">
        <v>5444</v>
      </c>
      <c r="J10" s="18">
        <v>11381</v>
      </c>
      <c r="K10" s="43">
        <v>2813</v>
      </c>
      <c r="L10" s="17">
        <v>3900</v>
      </c>
      <c r="M10" s="17">
        <v>4035</v>
      </c>
      <c r="N10" s="17">
        <v>19115</v>
      </c>
      <c r="O10" s="17">
        <v>1629</v>
      </c>
      <c r="P10" s="17">
        <v>1301</v>
      </c>
      <c r="Q10" s="21">
        <f t="shared" si="0"/>
        <v>104603</v>
      </c>
    </row>
    <row r="11" spans="1:17" ht="35.25" customHeight="1" x14ac:dyDescent="0.2">
      <c r="A11" s="12">
        <v>2100</v>
      </c>
      <c r="B11" s="2" t="s">
        <v>36</v>
      </c>
      <c r="C11" s="18"/>
      <c r="D11" s="17">
        <v>13</v>
      </c>
      <c r="E11" s="17"/>
      <c r="F11" s="53"/>
      <c r="G11" s="53"/>
      <c r="H11" s="17"/>
      <c r="I11" s="17">
        <v>6</v>
      </c>
      <c r="J11" s="18"/>
      <c r="K11" s="43"/>
      <c r="L11" s="17"/>
      <c r="M11" s="17"/>
      <c r="N11" s="17">
        <v>0</v>
      </c>
      <c r="O11" s="17"/>
      <c r="P11" s="17">
        <v>0</v>
      </c>
      <c r="Q11" s="21">
        <f t="shared" si="0"/>
        <v>19</v>
      </c>
    </row>
    <row r="12" spans="1:17" ht="21" customHeight="1" x14ac:dyDescent="0.2">
      <c r="A12" s="12">
        <v>2200</v>
      </c>
      <c r="B12" s="2" t="s">
        <v>44</v>
      </c>
      <c r="C12" s="43">
        <f t="shared" ref="C12:P12" si="1">C13+C14+C15+C16+C17+C18</f>
        <v>8432</v>
      </c>
      <c r="D12" s="43">
        <f t="shared" si="1"/>
        <v>16680</v>
      </c>
      <c r="E12" s="43">
        <f t="shared" si="1"/>
        <v>34411</v>
      </c>
      <c r="F12" s="43">
        <f t="shared" si="1"/>
        <v>3558</v>
      </c>
      <c r="G12" s="43">
        <f t="shared" si="1"/>
        <v>3336</v>
      </c>
      <c r="H12" s="43">
        <f t="shared" si="1"/>
        <v>9869</v>
      </c>
      <c r="I12" s="43">
        <f t="shared" si="1"/>
        <v>6573</v>
      </c>
      <c r="J12" s="43">
        <f t="shared" si="1"/>
        <v>7791</v>
      </c>
      <c r="K12" s="43">
        <f t="shared" si="1"/>
        <v>4823</v>
      </c>
      <c r="L12" s="43">
        <f t="shared" si="1"/>
        <v>11442</v>
      </c>
      <c r="M12" s="43">
        <f t="shared" si="1"/>
        <v>3448</v>
      </c>
      <c r="N12" s="43">
        <v>11003</v>
      </c>
      <c r="O12" s="43">
        <f t="shared" si="1"/>
        <v>2353</v>
      </c>
      <c r="P12" s="43">
        <f t="shared" si="1"/>
        <v>2113</v>
      </c>
      <c r="Q12" s="21">
        <f t="shared" si="0"/>
        <v>125832</v>
      </c>
    </row>
    <row r="13" spans="1:17" ht="18.75" customHeight="1" x14ac:dyDescent="0.2">
      <c r="A13" s="13">
        <v>2210</v>
      </c>
      <c r="B13" s="4" t="s">
        <v>2</v>
      </c>
      <c r="C13" s="17">
        <v>195</v>
      </c>
      <c r="D13" s="17">
        <v>189</v>
      </c>
      <c r="E13" s="17">
        <v>460</v>
      </c>
      <c r="F13" s="54">
        <v>19</v>
      </c>
      <c r="G13" s="53">
        <v>163</v>
      </c>
      <c r="H13" s="17">
        <v>92</v>
      </c>
      <c r="I13" s="17">
        <v>96</v>
      </c>
      <c r="J13" s="18">
        <v>322</v>
      </c>
      <c r="K13" s="43">
        <v>85</v>
      </c>
      <c r="L13" s="17">
        <v>145</v>
      </c>
      <c r="M13" s="17">
        <v>167</v>
      </c>
      <c r="N13" s="17">
        <v>231</v>
      </c>
      <c r="O13" s="17"/>
      <c r="P13" s="17">
        <v>42</v>
      </c>
      <c r="Q13" s="21">
        <f t="shared" si="0"/>
        <v>2206</v>
      </c>
    </row>
    <row r="14" spans="1:17" ht="21" customHeight="1" x14ac:dyDescent="0.2">
      <c r="A14" s="13">
        <v>2220</v>
      </c>
      <c r="B14" s="4" t="s">
        <v>3</v>
      </c>
      <c r="C14" s="18">
        <v>4431</v>
      </c>
      <c r="D14" s="18">
        <v>12825</v>
      </c>
      <c r="E14" s="18">
        <v>26071</v>
      </c>
      <c r="F14" s="54">
        <v>3016</v>
      </c>
      <c r="G14" s="53">
        <v>2550</v>
      </c>
      <c r="H14" s="17">
        <v>8344</v>
      </c>
      <c r="I14" s="17">
        <v>2642</v>
      </c>
      <c r="J14" s="18">
        <v>5613</v>
      </c>
      <c r="K14" s="43">
        <v>2135</v>
      </c>
      <c r="L14" s="17">
        <v>8403</v>
      </c>
      <c r="M14" s="17">
        <v>2010</v>
      </c>
      <c r="N14" s="17">
        <v>5128</v>
      </c>
      <c r="O14" s="17">
        <v>2216</v>
      </c>
      <c r="P14" s="17">
        <v>340</v>
      </c>
      <c r="Q14" s="21">
        <f t="shared" si="0"/>
        <v>85724</v>
      </c>
    </row>
    <row r="15" spans="1:17" ht="27" customHeight="1" x14ac:dyDescent="0.2">
      <c r="A15" s="13">
        <v>2230</v>
      </c>
      <c r="B15" s="4" t="s">
        <v>4</v>
      </c>
      <c r="C15" s="17">
        <v>108</v>
      </c>
      <c r="D15" s="17">
        <v>337</v>
      </c>
      <c r="E15" s="17">
        <v>742</v>
      </c>
      <c r="F15" s="54">
        <v>457</v>
      </c>
      <c r="G15" s="53">
        <v>73</v>
      </c>
      <c r="H15" s="17">
        <v>80</v>
      </c>
      <c r="I15" s="17">
        <v>55</v>
      </c>
      <c r="J15" s="18">
        <v>185</v>
      </c>
      <c r="K15" s="43">
        <v>84</v>
      </c>
      <c r="L15" s="17">
        <v>212</v>
      </c>
      <c r="M15" s="17">
        <v>218</v>
      </c>
      <c r="N15" s="17">
        <v>185</v>
      </c>
      <c r="O15" s="17">
        <v>76</v>
      </c>
      <c r="P15" s="17">
        <v>0</v>
      </c>
      <c r="Q15" s="21">
        <f t="shared" si="0"/>
        <v>2812</v>
      </c>
    </row>
    <row r="16" spans="1:17" ht="27" customHeight="1" x14ac:dyDescent="0.2">
      <c r="A16" s="13">
        <v>2240</v>
      </c>
      <c r="B16" s="4" t="s">
        <v>37</v>
      </c>
      <c r="C16" s="17">
        <v>3498</v>
      </c>
      <c r="D16" s="17">
        <v>3191</v>
      </c>
      <c r="E16" s="17">
        <v>7067</v>
      </c>
      <c r="F16" s="54">
        <v>50</v>
      </c>
      <c r="G16" s="53">
        <v>550</v>
      </c>
      <c r="H16" s="17">
        <v>1238</v>
      </c>
      <c r="I16" s="17">
        <v>3686</v>
      </c>
      <c r="J16" s="18">
        <v>1411</v>
      </c>
      <c r="K16" s="43">
        <v>2400</v>
      </c>
      <c r="L16" s="17">
        <v>2682</v>
      </c>
      <c r="M16" s="17">
        <v>857</v>
      </c>
      <c r="N16" s="17">
        <v>4823</v>
      </c>
      <c r="O16" s="17"/>
      <c r="P16" s="17">
        <v>1731</v>
      </c>
      <c r="Q16" s="21">
        <f t="shared" si="0"/>
        <v>33184</v>
      </c>
    </row>
    <row r="17" spans="1:18" ht="17.25" customHeight="1" x14ac:dyDescent="0.2">
      <c r="A17" s="13">
        <v>2250</v>
      </c>
      <c r="B17" s="4" t="s">
        <v>5</v>
      </c>
      <c r="C17" s="17"/>
      <c r="D17" s="17"/>
      <c r="E17" s="17"/>
      <c r="F17" s="54">
        <v>16</v>
      </c>
      <c r="G17" s="53"/>
      <c r="H17" s="17">
        <v>15</v>
      </c>
      <c r="I17" s="17"/>
      <c r="J17" s="18"/>
      <c r="K17" s="43"/>
      <c r="L17" s="17"/>
      <c r="M17" s="17"/>
      <c r="N17" s="17">
        <v>372</v>
      </c>
      <c r="O17" s="17"/>
      <c r="P17" s="17">
        <v>0</v>
      </c>
      <c r="Q17" s="21">
        <f t="shared" si="0"/>
        <v>403</v>
      </c>
    </row>
    <row r="18" spans="1:18" ht="27" customHeight="1" x14ac:dyDescent="0.2">
      <c r="A18" s="13">
        <v>2260</v>
      </c>
      <c r="B18" s="4" t="s">
        <v>38</v>
      </c>
      <c r="C18" s="17">
        <v>200</v>
      </c>
      <c r="D18" s="17">
        <v>138</v>
      </c>
      <c r="E18" s="17">
        <v>71</v>
      </c>
      <c r="F18" s="54"/>
      <c r="G18" s="53"/>
      <c r="H18" s="17">
        <v>100</v>
      </c>
      <c r="I18" s="17">
        <v>94</v>
      </c>
      <c r="J18" s="18">
        <v>260</v>
      </c>
      <c r="K18" s="43">
        <v>119</v>
      </c>
      <c r="L18" s="17"/>
      <c r="M18" s="17">
        <v>196</v>
      </c>
      <c r="N18" s="17">
        <v>264</v>
      </c>
      <c r="O18" s="17">
        <v>61</v>
      </c>
      <c r="P18" s="17">
        <v>0</v>
      </c>
      <c r="Q18" s="21">
        <f t="shared" si="0"/>
        <v>1503</v>
      </c>
    </row>
    <row r="19" spans="1:18" ht="40.5" customHeight="1" x14ac:dyDescent="0.2">
      <c r="A19" s="12">
        <v>2300</v>
      </c>
      <c r="B19" s="2" t="s">
        <v>39</v>
      </c>
      <c r="C19" s="43">
        <f t="shared" ref="C19:P19" si="2">C20+C21+C22+C23+C24+C26+C25</f>
        <v>5123</v>
      </c>
      <c r="D19" s="43">
        <f t="shared" si="2"/>
        <v>9689</v>
      </c>
      <c r="E19" s="43">
        <f t="shared" si="2"/>
        <v>16773</v>
      </c>
      <c r="F19" s="43">
        <f t="shared" si="2"/>
        <v>1664</v>
      </c>
      <c r="G19" s="43">
        <f t="shared" si="2"/>
        <v>5021</v>
      </c>
      <c r="H19" s="43">
        <f t="shared" si="2"/>
        <v>3391</v>
      </c>
      <c r="I19" s="43">
        <f t="shared" si="2"/>
        <v>3369</v>
      </c>
      <c r="J19" s="43">
        <f t="shared" si="2"/>
        <v>10452</v>
      </c>
      <c r="K19" s="43">
        <f t="shared" si="2"/>
        <v>5851</v>
      </c>
      <c r="L19" s="43">
        <f t="shared" si="2"/>
        <v>6338</v>
      </c>
      <c r="M19" s="43">
        <f t="shared" si="2"/>
        <v>5993</v>
      </c>
      <c r="N19" s="43">
        <v>12534</v>
      </c>
      <c r="O19" s="43">
        <f t="shared" si="2"/>
        <v>2973</v>
      </c>
      <c r="P19" s="43">
        <f t="shared" si="2"/>
        <v>2589</v>
      </c>
      <c r="Q19" s="21">
        <f t="shared" si="0"/>
        <v>91760</v>
      </c>
    </row>
    <row r="20" spans="1:18" ht="15.75" customHeight="1" x14ac:dyDescent="0.2">
      <c r="A20" s="15">
        <v>2310</v>
      </c>
      <c r="B20" s="4" t="s">
        <v>40</v>
      </c>
      <c r="C20" s="17">
        <v>1067</v>
      </c>
      <c r="D20" s="17">
        <v>2615</v>
      </c>
      <c r="E20" s="17">
        <v>6942</v>
      </c>
      <c r="F20" s="54">
        <v>328</v>
      </c>
      <c r="G20" s="53">
        <v>754</v>
      </c>
      <c r="H20" s="17">
        <v>403</v>
      </c>
      <c r="I20" s="17">
        <v>855</v>
      </c>
      <c r="J20" s="18">
        <v>403</v>
      </c>
      <c r="K20" s="43">
        <v>94</v>
      </c>
      <c r="L20" s="17">
        <v>1957</v>
      </c>
      <c r="M20" s="17">
        <v>1067</v>
      </c>
      <c r="N20" s="17">
        <v>1032</v>
      </c>
      <c r="O20" s="17">
        <v>190</v>
      </c>
      <c r="P20" s="17">
        <v>654</v>
      </c>
      <c r="Q20" s="21">
        <f t="shared" si="0"/>
        <v>18361</v>
      </c>
    </row>
    <row r="21" spans="1:18" ht="27.75" customHeight="1" x14ac:dyDescent="0.2">
      <c r="A21" s="15">
        <v>2320</v>
      </c>
      <c r="B21" s="4" t="s">
        <v>6</v>
      </c>
      <c r="C21" s="17">
        <v>301</v>
      </c>
      <c r="D21" s="17"/>
      <c r="E21" s="17"/>
      <c r="F21" s="54"/>
      <c r="G21" s="53"/>
      <c r="H21" s="17"/>
      <c r="I21" s="17">
        <v>6</v>
      </c>
      <c r="J21" s="18">
        <v>413</v>
      </c>
      <c r="K21" s="43">
        <v>4064</v>
      </c>
      <c r="L21" s="17">
        <v>168</v>
      </c>
      <c r="M21" s="17">
        <v>1855</v>
      </c>
      <c r="N21" s="17">
        <v>5130</v>
      </c>
      <c r="O21" s="17">
        <v>533</v>
      </c>
      <c r="P21" s="17">
        <v>528</v>
      </c>
      <c r="Q21" s="21">
        <f t="shared" si="0"/>
        <v>12998</v>
      </c>
    </row>
    <row r="22" spans="1:18" ht="23.25" customHeight="1" x14ac:dyDescent="0.2">
      <c r="A22" s="15">
        <v>2340</v>
      </c>
      <c r="B22" s="4" t="s">
        <v>41</v>
      </c>
      <c r="C22" s="17">
        <v>13</v>
      </c>
      <c r="D22" s="17">
        <v>60</v>
      </c>
      <c r="E22" s="17">
        <v>23</v>
      </c>
      <c r="F22" s="54"/>
      <c r="G22" s="53"/>
      <c r="H22" s="17">
        <v>78</v>
      </c>
      <c r="I22" s="17"/>
      <c r="J22" s="17"/>
      <c r="K22" s="43"/>
      <c r="L22" s="17"/>
      <c r="M22" s="17"/>
      <c r="N22" s="17">
        <v>0</v>
      </c>
      <c r="O22" s="17"/>
      <c r="P22" s="17">
        <v>5</v>
      </c>
      <c r="Q22" s="21">
        <f t="shared" si="0"/>
        <v>179</v>
      </c>
    </row>
    <row r="23" spans="1:18" ht="20.25" customHeight="1" x14ac:dyDescent="0.2">
      <c r="A23" s="15">
        <v>2350</v>
      </c>
      <c r="B23" s="4" t="s">
        <v>7</v>
      </c>
      <c r="C23" s="17">
        <v>1301</v>
      </c>
      <c r="D23" s="17">
        <v>1469</v>
      </c>
      <c r="E23" s="17">
        <v>3099</v>
      </c>
      <c r="F23" s="54">
        <v>179</v>
      </c>
      <c r="G23" s="53">
        <v>552</v>
      </c>
      <c r="H23" s="17">
        <v>715</v>
      </c>
      <c r="I23" s="17">
        <v>310</v>
      </c>
      <c r="J23" s="18">
        <v>2581</v>
      </c>
      <c r="K23" s="43">
        <v>256</v>
      </c>
      <c r="L23" s="17">
        <v>1875</v>
      </c>
      <c r="M23" s="17">
        <v>1144</v>
      </c>
      <c r="N23" s="17">
        <v>1734</v>
      </c>
      <c r="O23" s="17">
        <v>578</v>
      </c>
      <c r="P23" s="17">
        <v>298</v>
      </c>
      <c r="Q23" s="21">
        <f t="shared" si="0"/>
        <v>16091</v>
      </c>
    </row>
    <row r="24" spans="1:18" ht="38.25" customHeight="1" x14ac:dyDescent="0.2">
      <c r="A24" s="15">
        <v>2360</v>
      </c>
      <c r="B24" s="4" t="s">
        <v>42</v>
      </c>
      <c r="C24" s="17">
        <v>125</v>
      </c>
      <c r="D24" s="17"/>
      <c r="E24" s="17">
        <v>18</v>
      </c>
      <c r="F24" s="54"/>
      <c r="G24" s="53">
        <v>639</v>
      </c>
      <c r="H24" s="17"/>
      <c r="I24" s="17">
        <v>170</v>
      </c>
      <c r="J24" s="17"/>
      <c r="K24" s="43">
        <v>14</v>
      </c>
      <c r="L24" s="17">
        <v>591</v>
      </c>
      <c r="M24" s="17"/>
      <c r="N24" s="17">
        <v>0</v>
      </c>
      <c r="O24" s="17"/>
      <c r="P24" s="17">
        <v>0</v>
      </c>
      <c r="Q24" s="21">
        <f t="shared" si="0"/>
        <v>1557</v>
      </c>
    </row>
    <row r="25" spans="1:18" ht="24.75" customHeight="1" x14ac:dyDescent="0.2">
      <c r="A25" s="38">
        <v>2363</v>
      </c>
      <c r="B25" s="35" t="s">
        <v>45</v>
      </c>
      <c r="C25" s="65">
        <v>2316</v>
      </c>
      <c r="D25" s="65">
        <v>5355</v>
      </c>
      <c r="E25" s="65">
        <v>6049</v>
      </c>
      <c r="F25" s="69">
        <v>1073</v>
      </c>
      <c r="G25" s="70">
        <v>3050</v>
      </c>
      <c r="H25" s="39">
        <v>1866</v>
      </c>
      <c r="I25" s="39">
        <v>1917</v>
      </c>
      <c r="J25" s="65">
        <v>6579</v>
      </c>
      <c r="K25" s="67">
        <v>1184</v>
      </c>
      <c r="L25" s="39">
        <v>1455</v>
      </c>
      <c r="M25" s="39">
        <v>1761</v>
      </c>
      <c r="N25" s="39">
        <v>4394</v>
      </c>
      <c r="O25" s="39">
        <v>1624</v>
      </c>
      <c r="P25" s="39">
        <v>984</v>
      </c>
      <c r="Q25" s="21">
        <f t="shared" si="0"/>
        <v>39607</v>
      </c>
    </row>
    <row r="26" spans="1:18" ht="20.25" customHeight="1" x14ac:dyDescent="0.2">
      <c r="A26" s="15">
        <v>2370</v>
      </c>
      <c r="B26" s="35" t="s">
        <v>34</v>
      </c>
      <c r="C26" s="49"/>
      <c r="D26" s="18">
        <v>190</v>
      </c>
      <c r="E26" s="18">
        <v>642</v>
      </c>
      <c r="F26" s="53">
        <v>84</v>
      </c>
      <c r="G26" s="53">
        <v>26</v>
      </c>
      <c r="H26" s="17">
        <v>329</v>
      </c>
      <c r="I26" s="17">
        <v>111</v>
      </c>
      <c r="J26" s="18">
        <v>476</v>
      </c>
      <c r="K26" s="43">
        <v>239</v>
      </c>
      <c r="L26" s="17">
        <v>292</v>
      </c>
      <c r="M26" s="17">
        <v>166</v>
      </c>
      <c r="N26" s="17">
        <v>244</v>
      </c>
      <c r="O26" s="17">
        <v>48</v>
      </c>
      <c r="P26" s="17">
        <v>120</v>
      </c>
      <c r="Q26" s="21">
        <f t="shared" si="0"/>
        <v>2967</v>
      </c>
    </row>
    <row r="27" spans="1:18" ht="21.75" customHeight="1" x14ac:dyDescent="0.2">
      <c r="A27" s="14">
        <v>2400</v>
      </c>
      <c r="B27" s="2" t="s">
        <v>8</v>
      </c>
      <c r="C27" s="18"/>
      <c r="D27" s="18"/>
      <c r="E27" s="18"/>
      <c r="F27" s="53"/>
      <c r="G27" s="53"/>
      <c r="H27" s="53"/>
      <c r="I27" s="17"/>
      <c r="J27" s="17"/>
      <c r="K27" s="43"/>
      <c r="L27" s="17"/>
      <c r="M27" s="17"/>
      <c r="N27" s="17">
        <v>68</v>
      </c>
      <c r="O27" s="17"/>
      <c r="P27" s="17">
        <v>0</v>
      </c>
      <c r="Q27" s="21">
        <f t="shared" si="0"/>
        <v>68</v>
      </c>
    </row>
    <row r="28" spans="1:18" ht="18.75" customHeight="1" x14ac:dyDescent="0.2">
      <c r="A28" s="14">
        <v>5233</v>
      </c>
      <c r="B28" s="36" t="s">
        <v>35</v>
      </c>
      <c r="C28" s="49"/>
      <c r="D28" s="18"/>
      <c r="E28" s="18"/>
      <c r="F28" s="46"/>
      <c r="G28" s="17"/>
      <c r="H28" s="17"/>
      <c r="I28" s="17">
        <v>67</v>
      </c>
      <c r="J28" s="17"/>
      <c r="K28" s="43"/>
      <c r="L28" s="17"/>
      <c r="M28" s="17"/>
      <c r="N28" s="17">
        <v>0</v>
      </c>
      <c r="O28" s="17"/>
      <c r="P28" s="17">
        <v>0</v>
      </c>
      <c r="Q28" s="21">
        <f t="shared" si="0"/>
        <v>67</v>
      </c>
    </row>
    <row r="29" spans="1:18" ht="18" customHeight="1" x14ac:dyDescent="0.2">
      <c r="A29" s="71" t="s">
        <v>9</v>
      </c>
      <c r="B29" s="72"/>
      <c r="C29" s="46">
        <f t="shared" ref="C29:Q29" si="3">C9+C10+C11+C12+C19+C27+C28</f>
        <v>58236</v>
      </c>
      <c r="D29" s="46">
        <f t="shared" si="3"/>
        <v>88776</v>
      </c>
      <c r="E29" s="46">
        <f t="shared" si="3"/>
        <v>144539</v>
      </c>
      <c r="F29" s="46">
        <f t="shared" si="3"/>
        <v>13246</v>
      </c>
      <c r="G29" s="46">
        <f t="shared" si="3"/>
        <v>17064</v>
      </c>
      <c r="H29" s="46">
        <f t="shared" si="3"/>
        <v>32314</v>
      </c>
      <c r="I29" s="46">
        <f t="shared" si="3"/>
        <v>35225</v>
      </c>
      <c r="J29" s="46">
        <f t="shared" si="3"/>
        <v>67978</v>
      </c>
      <c r="K29" s="46">
        <f t="shared" si="3"/>
        <v>24417</v>
      </c>
      <c r="L29" s="46">
        <f t="shared" si="3"/>
        <v>36235</v>
      </c>
      <c r="M29" s="46">
        <f t="shared" si="3"/>
        <v>27930</v>
      </c>
      <c r="N29" s="46">
        <f t="shared" si="3"/>
        <v>113148</v>
      </c>
      <c r="O29" s="46">
        <f t="shared" si="3"/>
        <v>12382</v>
      </c>
      <c r="P29" s="46">
        <f t="shared" si="3"/>
        <v>11403</v>
      </c>
      <c r="Q29" s="46">
        <f t="shared" si="3"/>
        <v>682893</v>
      </c>
    </row>
    <row r="30" spans="1:18" ht="30" customHeight="1" x14ac:dyDescent="0.2">
      <c r="A30" s="71" t="s">
        <v>75</v>
      </c>
      <c r="B30" s="78"/>
      <c r="C30" s="47">
        <f>C29/12/C7</f>
        <v>99.040816326530617</v>
      </c>
      <c r="D30" s="47">
        <f t="shared" ref="D30:P30" si="4">D29/12/D7</f>
        <v>77.873684210526321</v>
      </c>
      <c r="E30" s="47">
        <f t="shared" si="4"/>
        <v>94.841863517060361</v>
      </c>
      <c r="F30" s="47">
        <f t="shared" si="4"/>
        <v>110.38333333333333</v>
      </c>
      <c r="G30" s="47">
        <f t="shared" si="4"/>
        <v>64.63636363636364</v>
      </c>
      <c r="H30" s="47">
        <f t="shared" si="4"/>
        <v>99.73456790123457</v>
      </c>
      <c r="I30" s="47">
        <f t="shared" si="4"/>
        <v>154.4956140350877</v>
      </c>
      <c r="J30" s="47">
        <f t="shared" si="4"/>
        <v>166.6127450980392</v>
      </c>
      <c r="K30" s="47">
        <f t="shared" si="4"/>
        <v>226.08333333333334</v>
      </c>
      <c r="L30" s="47">
        <f t="shared" si="4"/>
        <v>143.78968253968256</v>
      </c>
      <c r="M30" s="47">
        <f t="shared" si="4"/>
        <v>80.258620689655174</v>
      </c>
      <c r="N30" s="47">
        <f t="shared" si="4"/>
        <v>204.97826086956522</v>
      </c>
      <c r="O30" s="47">
        <f t="shared" si="4"/>
        <v>93.803030303030297</v>
      </c>
      <c r="P30" s="47">
        <f t="shared" si="4"/>
        <v>105.58333333333333</v>
      </c>
      <c r="Q30" s="47">
        <f>Q29/12/Q7</f>
        <v>112.02312992125984</v>
      </c>
    </row>
    <row r="31" spans="1:18" x14ac:dyDescent="0.2">
      <c r="D31" s="7"/>
    </row>
    <row r="32" spans="1:18" x14ac:dyDescent="0.2">
      <c r="B32" s="16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2:18" x14ac:dyDescent="0.2">
      <c r="B33" s="1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28"/>
    </row>
    <row r="34" spans="2:18" x14ac:dyDescent="0.2">
      <c r="B34" s="16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2:18" x14ac:dyDescent="0.2">
      <c r="B35" s="16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7" spans="2:18" x14ac:dyDescent="0.2">
      <c r="C37" s="19"/>
      <c r="D37" s="19"/>
      <c r="E37" s="19"/>
    </row>
    <row r="39" spans="2:18" x14ac:dyDescent="0.2">
      <c r="E39" s="19"/>
    </row>
  </sheetData>
  <mergeCells count="7">
    <mergeCell ref="A8:F8"/>
    <mergeCell ref="A29:B29"/>
    <mergeCell ref="A30:B30"/>
    <mergeCell ref="N1:Q1"/>
    <mergeCell ref="N2:Q2"/>
    <mergeCell ref="O3:Q3"/>
    <mergeCell ref="O4:Q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skolas</vt:lpstr>
      <vt:lpstr>bērni līdz 5 gadiem </vt:lpstr>
      <vt:lpstr>bērni no 5.gadu vec.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DaceC</cp:lastModifiedBy>
  <cp:lastPrinted>2019-09-20T08:17:32Z</cp:lastPrinted>
  <dcterms:created xsi:type="dcterms:W3CDTF">2004-02-26T13:25:26Z</dcterms:created>
  <dcterms:modified xsi:type="dcterms:W3CDTF">2019-09-20T08:17:34Z</dcterms:modified>
</cp:coreProperties>
</file>